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https://lasallemx-my.sharepoint.com/personal/margarita_arias_lasalle_mx/Documents/Desktop/BBV 2/Inicio de trámite SEP/Trámites 2022/MEXICO FAMADYC Nov22/Arquitectura/"/>
    </mc:Choice>
  </mc:AlternateContent>
  <xr:revisionPtr revIDLastSave="1" documentId="13_ncr:1_{DA259BE8-2158-4417-92F5-982DF671E539}" xr6:coauthVersionLast="47" xr6:coauthVersionMax="47" xr10:uidLastSave="{A41CBECB-CAEC-455E-AC2D-60FD90E8FBED}"/>
  <bookViews>
    <workbookView xWindow="-120" yWindow="-120" windowWidth="29040" windowHeight="15840" tabRatio="548" xr2:uid="{00000000-000D-0000-FFFF-FFFF00000000}"/>
  </bookViews>
  <sheets>
    <sheet name="MAPA CURRICULAR 2022" sheetId="19" r:id="rId1"/>
  </sheets>
  <definedNames>
    <definedName name="_xlnm.Print_Area" localSheetId="0">'MAPA CURRICULAR 2022'!$A$1:$CG$61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G14" i="19" l="1"/>
  <c r="CA14" i="19"/>
  <c r="BU14" i="19"/>
  <c r="AO55" i="19"/>
  <c r="W55" i="19"/>
  <c r="Q55" i="19"/>
  <c r="K55" i="19"/>
  <c r="CI53" i="19"/>
  <c r="K53" i="19"/>
  <c r="E53" i="19"/>
  <c r="BG55" i="19"/>
  <c r="BA53" i="19"/>
  <c r="AU53" i="19"/>
  <c r="AO53" i="19"/>
  <c r="AI53" i="19"/>
  <c r="W53" i="19"/>
  <c r="Q53" i="19"/>
  <c r="AC53" i="19"/>
  <c r="E55" i="19"/>
  <c r="CG48" i="19"/>
  <c r="BU35" i="19"/>
  <c r="CG28" i="19"/>
  <c r="CI55" i="19"/>
  <c r="BU45" i="19"/>
  <c r="CG45" i="19"/>
  <c r="CA45" i="19"/>
  <c r="CG38" i="19"/>
  <c r="CG35" i="19"/>
  <c r="CA35" i="19"/>
  <c r="BU26" i="19"/>
  <c r="CG26" i="19"/>
  <c r="CA26" i="19"/>
  <c r="AN28" i="19"/>
  <c r="AH35" i="19"/>
  <c r="BL45" i="19"/>
  <c r="BG53" i="19"/>
  <c r="CI54" i="19"/>
  <c r="BF42" i="19"/>
  <c r="BL20" i="19"/>
  <c r="BL48" i="19"/>
  <c r="BG57" i="19" s="1"/>
  <c r="BA55" i="19"/>
  <c r="BL50" i="19"/>
  <c r="BF48" i="19"/>
  <c r="BF20" i="19"/>
  <c r="AU55" i="19"/>
  <c r="AT42" i="19"/>
  <c r="AZ48" i="19"/>
  <c r="AZ20" i="19"/>
  <c r="AZ14" i="19"/>
  <c r="AZ42" i="19"/>
  <c r="BF23" i="19"/>
  <c r="AT20" i="19"/>
  <c r="AI55" i="19"/>
  <c r="AN38" i="19"/>
  <c r="AN35" i="19"/>
  <c r="AZ23" i="19"/>
  <c r="AN20" i="19"/>
  <c r="AC55" i="19"/>
  <c r="AH38" i="19"/>
  <c r="AB35" i="19"/>
  <c r="AH20" i="19"/>
  <c r="AT23" i="19"/>
  <c r="AB38" i="19"/>
  <c r="V35" i="19"/>
  <c r="AN23" i="19"/>
  <c r="AB20" i="19"/>
  <c r="P35" i="19"/>
  <c r="V20" i="19"/>
  <c r="V32" i="19"/>
  <c r="P20" i="19"/>
  <c r="J35" i="19"/>
  <c r="P32" i="19"/>
  <c r="AH23" i="19"/>
  <c r="J14" i="19"/>
  <c r="AZ11" i="19"/>
  <c r="AT11" i="19"/>
  <c r="AN11" i="19"/>
  <c r="AH11" i="19"/>
  <c r="BA58" i="19"/>
  <c r="BG58" i="19"/>
  <c r="CI56" i="19"/>
  <c r="BA57" i="19"/>
  <c r="AH6" i="19"/>
  <c r="AC57" i="19" s="1"/>
  <c r="AN6" i="19"/>
  <c r="AN32" i="19"/>
  <c r="AI58" i="19"/>
  <c r="AH32" i="19"/>
  <c r="AB32" i="19"/>
  <c r="P28" i="19"/>
  <c r="J28" i="19"/>
  <c r="E58" i="19" s="1"/>
  <c r="AT28" i="19"/>
  <c r="AO58" i="19" s="1"/>
  <c r="AH28" i="19"/>
  <c r="AB28" i="19"/>
  <c r="V28" i="19"/>
  <c r="P26" i="19"/>
  <c r="J26" i="19"/>
  <c r="J20" i="19"/>
  <c r="AB17" i="19"/>
  <c r="V17" i="19"/>
  <c r="P17" i="19"/>
  <c r="J17" i="19"/>
  <c r="AT14" i="19"/>
  <c r="P14" i="19"/>
  <c r="K58" i="19" s="1"/>
  <c r="V14" i="19"/>
  <c r="J11" i="19"/>
  <c r="AZ6" i="19"/>
  <c r="AU58" i="19" s="1"/>
  <c r="V6" i="19"/>
  <c r="Q57" i="19" s="1"/>
  <c r="AT6" i="19"/>
  <c r="AB6" i="19"/>
  <c r="AB8" i="19"/>
  <c r="W57" i="19" s="1"/>
  <c r="V8" i="19"/>
  <c r="P6" i="19"/>
  <c r="J6" i="19"/>
  <c r="AC58" i="19"/>
  <c r="AU57" i="19"/>
  <c r="W58" i="19"/>
  <c r="AO57" i="19"/>
  <c r="AI57" i="19"/>
  <c r="E57" i="19"/>
  <c r="Q58" i="19"/>
  <c r="K57" i="19" l="1"/>
  <c r="CI57" i="19" s="1"/>
  <c r="CI58" i="19"/>
</calcChain>
</file>

<file path=xl/sharedStrings.xml><?xml version="1.0" encoding="utf-8"?>
<sst xmlns="http://schemas.openxmlformats.org/spreadsheetml/2006/main" count="380" uniqueCount="128">
  <si>
    <t>UNIVERSIDAD LA SALLE
 LICENCIATURA EN ARQUITECTURA, Plan 2022</t>
  </si>
  <si>
    <t>LÍNEAS CURRICULARES</t>
  </si>
  <si>
    <r>
      <t>1</t>
    </r>
    <r>
      <rPr>
        <b/>
        <vertAlign val="superscript"/>
        <sz val="7"/>
        <rFont val="Indivisa Text Sans"/>
        <family val="3"/>
      </rPr>
      <t>er</t>
    </r>
    <r>
      <rPr>
        <b/>
        <sz val="7"/>
        <rFont val="Indivisa Text Sans"/>
        <family val="3"/>
      </rPr>
      <t xml:space="preserve"> Semestre</t>
    </r>
  </si>
  <si>
    <t>2° Semestre</t>
  </si>
  <si>
    <r>
      <t>3</t>
    </r>
    <r>
      <rPr>
        <b/>
        <vertAlign val="superscript"/>
        <sz val="7"/>
        <rFont val="Indivisa Text Sans"/>
        <family val="3"/>
      </rPr>
      <t>er</t>
    </r>
    <r>
      <rPr>
        <b/>
        <sz val="7"/>
        <rFont val="Indivisa Text Sans"/>
        <family val="3"/>
      </rPr>
      <t xml:space="preserve"> Semestre</t>
    </r>
  </si>
  <si>
    <t>4° Semestre</t>
  </si>
  <si>
    <t>5° Semestre</t>
  </si>
  <si>
    <t>6° Semestre</t>
  </si>
  <si>
    <t>7° Semestre</t>
  </si>
  <si>
    <t>8° Semestre</t>
  </si>
  <si>
    <t>9° Semestre</t>
  </si>
  <si>
    <t>10° Semestre</t>
  </si>
  <si>
    <t>Identidad Lasallista</t>
  </si>
  <si>
    <t>hd:</t>
  </si>
  <si>
    <t>hi:</t>
  </si>
  <si>
    <t>c:</t>
  </si>
  <si>
    <t>ÁREA   PROFESIONALIZANTE</t>
  </si>
  <si>
    <t>Histórico-Crítica</t>
  </si>
  <si>
    <t>Teórico-Metodológica</t>
  </si>
  <si>
    <t>Imaginarios en el arte</t>
  </si>
  <si>
    <t>Laboratorios de Investigación-Descubrimiento</t>
  </si>
  <si>
    <t>Proyectos</t>
  </si>
  <si>
    <t>Urbano Sostenible</t>
  </si>
  <si>
    <t>INTERVENCIÓN DE BIENES INMUEBLES</t>
  </si>
  <si>
    <t>Expresión</t>
  </si>
  <si>
    <t>Iluminación</t>
  </si>
  <si>
    <t>Restauración</t>
  </si>
  <si>
    <t>Estructuras</t>
  </si>
  <si>
    <t>Predimensionamiento</t>
  </si>
  <si>
    <t>PROMOCIÓN INMOBILIARIA</t>
  </si>
  <si>
    <t>Construcción</t>
  </si>
  <si>
    <t>Instalaciones y tecnologías ambientales</t>
  </si>
  <si>
    <t>Gestión y finanzas</t>
  </si>
  <si>
    <t>DISEÑO INTEGRAL AVANZADO</t>
  </si>
  <si>
    <t>Vinculación profesional</t>
  </si>
  <si>
    <t>Área de profundización</t>
  </si>
  <si>
    <t>HRS. SEMANA CLASE</t>
  </si>
  <si>
    <r>
      <t>Total</t>
    </r>
    <r>
      <rPr>
        <vertAlign val="superscript"/>
        <sz val="6"/>
        <rFont val="Indivisa Text Sans"/>
        <family val="3"/>
      </rPr>
      <t xml:space="preserve">1 </t>
    </r>
    <r>
      <rPr>
        <sz val="7"/>
        <rFont val="Indivisa Text Sans"/>
        <family val="3"/>
      </rPr>
      <t xml:space="preserve">= </t>
    </r>
    <r>
      <rPr>
        <b/>
        <sz val="7"/>
        <rFont val="Indivisa Text Sans"/>
        <family val="3"/>
      </rPr>
      <t>4296</t>
    </r>
  </si>
  <si>
    <r>
      <t xml:space="preserve">Prom. sema/sem ≈ </t>
    </r>
    <r>
      <rPr>
        <b/>
        <sz val="8"/>
        <rFont val="Indivisa Text Sans"/>
        <family val="3"/>
      </rPr>
      <t>26.85</t>
    </r>
  </si>
  <si>
    <t>HRS. SEMANA INDEP APROX.</t>
  </si>
  <si>
    <r>
      <t>Total</t>
    </r>
    <r>
      <rPr>
        <vertAlign val="superscript"/>
        <sz val="6"/>
        <rFont val="Indivisa Text Sans"/>
        <family val="3"/>
      </rPr>
      <t xml:space="preserve">1 </t>
    </r>
    <r>
      <rPr>
        <sz val="7"/>
        <rFont val="Indivisa Text Sans"/>
        <family val="3"/>
      </rPr>
      <t>≈ 2386</t>
    </r>
  </si>
  <si>
    <r>
      <t xml:space="preserve">Prom. sema/sem ≈ </t>
    </r>
    <r>
      <rPr>
        <b/>
        <sz val="8"/>
        <rFont val="Indivisa Text Sans"/>
        <family val="3"/>
      </rPr>
      <t>15.01</t>
    </r>
  </si>
  <si>
    <t>CRÉDITOS</t>
  </si>
  <si>
    <t>Total Lic. = 417.6</t>
  </si>
  <si>
    <t>ASIGNATURAS</t>
  </si>
  <si>
    <t>Total a cursar = 70</t>
  </si>
  <si>
    <t>* Bloques: Pensamiento y Comunicación; Emprendedores y Sustentabilidad; Lengua Extranjera; Humanismo y Sociedad</t>
  </si>
  <si>
    <r>
      <t>1</t>
    </r>
    <r>
      <rPr>
        <sz val="7"/>
        <rFont val="Indivisa Text Sans"/>
        <family val="3"/>
      </rPr>
      <t xml:space="preserve"> 16 sema. x semestre</t>
    </r>
  </si>
  <si>
    <t>Taller de comunicación</t>
  </si>
  <si>
    <t>Taller de creatividad</t>
  </si>
  <si>
    <t>La Persona en un mundo globalizado</t>
  </si>
  <si>
    <t>Lengua extranjera I</t>
  </si>
  <si>
    <t>Lengua extranjera II</t>
  </si>
  <si>
    <t>Taller de bioética y perspectiva de género</t>
  </si>
  <si>
    <t>Taller de emprendimiento, empleabilidad y sostenibilidad</t>
  </si>
  <si>
    <t>Ética en la vida profesional</t>
  </si>
  <si>
    <t>Fundamentos de historia de la arquitectura</t>
  </si>
  <si>
    <t>Panorama histórico-teórico de la arquitectura</t>
  </si>
  <si>
    <t>Teoría de la arquitectura</t>
  </si>
  <si>
    <t>Laboratorio de análisis</t>
  </si>
  <si>
    <t>Laboratorio de diagramas</t>
  </si>
  <si>
    <t>Laboratorio de procesamiento</t>
  </si>
  <si>
    <t>Laboratorio de tectónica</t>
  </si>
  <si>
    <t>Historia crítica de las tipologías arquitectónicas</t>
  </si>
  <si>
    <t>Historia crítica de la arquitectura mexicana</t>
  </si>
  <si>
    <t>Arquitectura de vanguardia</t>
  </si>
  <si>
    <t>Sustentación teórica de proyectos</t>
  </si>
  <si>
    <t>Metodología del diseño centrado en el usuario y el entorno</t>
  </si>
  <si>
    <t>Estrategias para el desarrollo de proyectos de transformación social</t>
  </si>
  <si>
    <t>Seminario de transformación social</t>
  </si>
  <si>
    <t>El fenómeno religioso</t>
  </si>
  <si>
    <t>Desarrollo espiritual</t>
  </si>
  <si>
    <t>Diseño de ambientes interiores y exteriores</t>
  </si>
  <si>
    <t>Sitios patrimoniales</t>
  </si>
  <si>
    <t>Proyectos de inversión inmobiliaria</t>
  </si>
  <si>
    <t>Valuación inmobiliaria</t>
  </si>
  <si>
    <t>Operación de bienes inmuebles</t>
  </si>
  <si>
    <t>Finanzas aplicadas a la arquitectura</t>
  </si>
  <si>
    <t>Arquitectura del paisaje</t>
  </si>
  <si>
    <t>Estrategia del diseño</t>
  </si>
  <si>
    <t>Laboratorio comunicacional, gráfico y espacial</t>
  </si>
  <si>
    <t>Discurso y debate del diseño arquitectónico</t>
  </si>
  <si>
    <t>Formación para el campo profesional</t>
  </si>
  <si>
    <t>Taller de composición plástica y expresión</t>
  </si>
  <si>
    <t>Taller de diseño y conceptualización del espacio</t>
  </si>
  <si>
    <t>Taller de diseño esquemático</t>
  </si>
  <si>
    <t>Taller de anteproyecto</t>
  </si>
  <si>
    <t>Taller de proyecto ejecutivo I</t>
  </si>
  <si>
    <t>Taller de proyecto ejecutivo II</t>
  </si>
  <si>
    <t>Territorio, medio natural y construido</t>
  </si>
  <si>
    <t>Asentamientos humanos y ciudad</t>
  </si>
  <si>
    <t>Taller de proyecto urbano arquitectónico I</t>
  </si>
  <si>
    <t>Laboratorio del entorno urbano</t>
  </si>
  <si>
    <t>Taller de proyecto urbano arquitectónico II</t>
  </si>
  <si>
    <t>Diseño urbano sostenible</t>
  </si>
  <si>
    <t>Proyecto terminal
colaborativo I</t>
  </si>
  <si>
    <t>Urbanismo contemporáneo</t>
  </si>
  <si>
    <t>Proyecto terminal
colaborativo II</t>
  </si>
  <si>
    <t>Dibujo arquitectónico</t>
  </si>
  <si>
    <t>Croquis y perspectiva</t>
  </si>
  <si>
    <t>Geometría descriptiva</t>
  </si>
  <si>
    <t>Geometría descriptiva aplicada a la arquitectura</t>
  </si>
  <si>
    <t>Dibujo por computadora</t>
  </si>
  <si>
    <t>Representación digital</t>
  </si>
  <si>
    <t>Modelado y fabricación digital</t>
  </si>
  <si>
    <t>Aplicaciones digitales avanzadas</t>
  </si>
  <si>
    <t>Introducción a sistemas estructurales</t>
  </si>
  <si>
    <t>Análisis estructural</t>
  </si>
  <si>
    <t>Concreto armado</t>
  </si>
  <si>
    <t>Acero estructural</t>
  </si>
  <si>
    <t>Principios básicos de construcción</t>
  </si>
  <si>
    <t>Sistemas constructivos</t>
  </si>
  <si>
    <t>Sistemas constructivos avanzados</t>
  </si>
  <si>
    <t xml:space="preserve">Legislación para la obra arquitectónica </t>
  </si>
  <si>
    <t>Instalaciones básicas</t>
  </si>
  <si>
    <t>Sistemas constructivos sostenibles</t>
  </si>
  <si>
    <t>Modelos constructivos experimentales</t>
  </si>
  <si>
    <t>Instalaciones sostenibles</t>
  </si>
  <si>
    <t>Instalaciones especiales</t>
  </si>
  <si>
    <t>Organización en empresas de arquitectura</t>
  </si>
  <si>
    <t>Administración de obras</t>
  </si>
  <si>
    <t>Dirección de proyectos</t>
  </si>
  <si>
    <t>Metodología BIM</t>
  </si>
  <si>
    <t>Asignatura 1 optativa del Área de profundización</t>
  </si>
  <si>
    <t>Asignatura 2 optativa del Área de profundización</t>
  </si>
  <si>
    <t>Asignatura 3 optativa del Área de profundización</t>
  </si>
  <si>
    <t>Asignatura 4 optativa del Área de profundización</t>
  </si>
  <si>
    <t>Obligatoria optativa del Área curricular común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</si>
</sst>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\-0.00\ "/>
    <numFmt numFmtId="165" formatCode="0.0"/>
    <numFmt numFmtId="166" formatCode="0.000"/>
    <numFmt numFmtId="167" formatCode="0.0000"/>
  </numFmts>
  <fonts count="46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sz val="5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sz val="14"/>
      <name val="Arial Black"/>
      <family val="2"/>
    </font>
    <font>
      <sz val="6.5"/>
      <name val="Arial"/>
      <family val="2"/>
    </font>
    <font>
      <b/>
      <sz val="16"/>
      <name val="Arial"/>
      <family val="2"/>
    </font>
    <font>
      <i/>
      <sz val="8"/>
      <name val="Arial Black"/>
      <family val="2"/>
    </font>
    <font>
      <sz val="4"/>
      <name val="Arial"/>
      <family val="2"/>
    </font>
    <font>
      <b/>
      <i/>
      <sz val="8"/>
      <name val="Arial"/>
      <family val="2"/>
    </font>
    <font>
      <sz val="5"/>
      <name val="Indivisa Text Sans"/>
      <family val="3"/>
    </font>
    <font>
      <sz val="8"/>
      <name val="Indivisa Text Sans"/>
      <family val="3"/>
    </font>
    <font>
      <sz val="7"/>
      <name val="Indivisa Text Sans"/>
      <family val="3"/>
    </font>
    <font>
      <b/>
      <sz val="7"/>
      <name val="Indivisa Text Sans"/>
      <family val="3"/>
    </font>
    <font>
      <b/>
      <vertAlign val="superscript"/>
      <sz val="7"/>
      <name val="Indivisa Text Sans"/>
      <family val="3"/>
    </font>
    <font>
      <i/>
      <sz val="8"/>
      <name val="Indivisa Text Sans"/>
      <family val="3"/>
    </font>
    <font>
      <sz val="6.5"/>
      <name val="Indivisa Text Sans"/>
      <family val="3"/>
    </font>
    <font>
      <sz val="6"/>
      <name val="Indivisa Text Sans"/>
      <family val="3"/>
    </font>
    <font>
      <b/>
      <sz val="8"/>
      <name val="Indivisa Text Sans"/>
      <family val="3"/>
    </font>
    <font>
      <sz val="4.5"/>
      <name val="Indivisa Text Sans"/>
      <family val="3"/>
    </font>
    <font>
      <b/>
      <sz val="6"/>
      <name val="Indivisa Text Sans"/>
      <family val="3"/>
    </font>
    <font>
      <b/>
      <sz val="9"/>
      <color theme="9" tint="-0.499984740745262"/>
      <name val="Indivisa Text Sans"/>
      <family val="3"/>
    </font>
    <font>
      <b/>
      <sz val="10"/>
      <name val="Indivisa Text Sans"/>
      <family val="3"/>
    </font>
    <font>
      <b/>
      <sz val="8"/>
      <color theme="9" tint="-0.499984740745262"/>
      <name val="Indivisa Text Sans"/>
      <family val="3"/>
    </font>
    <font>
      <b/>
      <sz val="9"/>
      <color theme="6" tint="-0.499984740745262"/>
      <name val="Indivisa Text Sans"/>
      <family val="3"/>
    </font>
    <font>
      <b/>
      <sz val="8"/>
      <color theme="6" tint="-0.499984740745262"/>
      <name val="Indivisa Text Sans"/>
      <family val="3"/>
    </font>
    <font>
      <b/>
      <sz val="9"/>
      <color theme="7" tint="-0.249977111117893"/>
      <name val="Indivisa Text Sans"/>
      <family val="3"/>
    </font>
    <font>
      <b/>
      <sz val="8"/>
      <color theme="7" tint="-0.249977111117893"/>
      <name val="Indivisa Text Sans"/>
      <family val="3"/>
    </font>
    <font>
      <b/>
      <sz val="9"/>
      <name val="Indivisa Text Sans"/>
      <family val="3"/>
    </font>
    <font>
      <vertAlign val="superscript"/>
      <sz val="6"/>
      <name val="Indivisa Text Sans"/>
      <family val="3"/>
    </font>
    <font>
      <b/>
      <sz val="12"/>
      <name val="Indivisa Text Sans"/>
      <family val="3"/>
    </font>
    <font>
      <b/>
      <sz val="7.5"/>
      <name val="Indivisa Text Sans"/>
      <family val="3"/>
    </font>
    <font>
      <b/>
      <i/>
      <sz val="6.5"/>
      <name val="Indivisa Text Sans"/>
      <family val="3"/>
    </font>
    <font>
      <b/>
      <i/>
      <sz val="8"/>
      <name val="Indivisa Text Sans"/>
      <family val="3"/>
    </font>
    <font>
      <b/>
      <i/>
      <sz val="6"/>
      <name val="Indivisa Text Sans"/>
      <family val="3"/>
    </font>
    <font>
      <b/>
      <sz val="16"/>
      <name val="Indivisa Text Sans"/>
      <family val="3"/>
    </font>
    <font>
      <b/>
      <sz val="8"/>
      <color rgb="FF4472C4"/>
      <name val="Indivisa Text Sans"/>
      <family val="3"/>
    </font>
    <font>
      <b/>
      <sz val="8"/>
      <color rgb="FF000000"/>
      <name val="Indivisa Text Sans"/>
      <family val="3"/>
    </font>
    <font>
      <b/>
      <sz val="8"/>
      <color theme="4"/>
      <name val="Indivisa Text Sans"/>
      <family val="3"/>
    </font>
    <font>
      <b/>
      <sz val="8"/>
      <color theme="1"/>
      <name val="Indivisa Text Sans"/>
      <family val="3"/>
    </font>
    <font>
      <b/>
      <sz val="9"/>
      <color theme="1"/>
      <name val="Indivisa Text Sans"/>
      <family val="3"/>
    </font>
    <font>
      <b/>
      <sz val="8"/>
      <color rgb="FF0000FF"/>
      <name val="Indivisa Text Sans"/>
      <family val="3"/>
    </font>
  </fonts>
  <fills count="1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7" tint="-0.249977111117893"/>
      </left>
      <right/>
      <top style="medium">
        <color theme="7" tint="-0.249977111117893"/>
      </top>
      <bottom style="medium">
        <color theme="7" tint="-0.249977111117893"/>
      </bottom>
      <diagonal/>
    </border>
    <border>
      <left/>
      <right/>
      <top style="medium">
        <color theme="7" tint="-0.249977111117893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medium">
        <color theme="7" tint="-0.249977111117893"/>
      </top>
      <bottom style="medium">
        <color theme="7" tint="-0.249977111117893"/>
      </bottom>
      <diagonal/>
    </border>
    <border>
      <left style="medium">
        <color theme="7" tint="-0.249977111117893"/>
      </left>
      <right/>
      <top style="medium">
        <color theme="7" tint="-0.249977111117893"/>
      </top>
      <bottom/>
      <diagonal/>
    </border>
    <border>
      <left/>
      <right/>
      <top style="medium">
        <color theme="7" tint="-0.249977111117893"/>
      </top>
      <bottom/>
      <diagonal/>
    </border>
    <border>
      <left/>
      <right style="medium">
        <color theme="7" tint="-0.249977111117893"/>
      </right>
      <top style="medium">
        <color theme="7" tint="-0.249977111117893"/>
      </top>
      <bottom/>
      <diagonal/>
    </border>
    <border>
      <left style="medium">
        <color theme="7" tint="-0.249977111117893"/>
      </left>
      <right/>
      <top/>
      <bottom style="medium">
        <color theme="7" tint="-0.249977111117893"/>
      </bottom>
      <diagonal/>
    </border>
    <border>
      <left/>
      <right/>
      <top/>
      <bottom style="medium">
        <color theme="7" tint="-0.249977111117893"/>
      </bottom>
      <diagonal/>
    </border>
    <border>
      <left/>
      <right style="medium">
        <color theme="7" tint="-0.249977111117893"/>
      </right>
      <top/>
      <bottom style="medium">
        <color theme="7" tint="-0.249977111117893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7" tint="-0.249977111117893"/>
      </left>
      <right/>
      <top/>
      <bottom/>
      <diagonal/>
    </border>
    <border>
      <left/>
      <right style="medium">
        <color theme="7" tint="-0.249977111117893"/>
      </right>
      <top/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left" vertical="center"/>
    </xf>
    <xf numFmtId="167" fontId="12" fillId="0" borderId="0" xfId="0" applyNumberFormat="1" applyFont="1"/>
    <xf numFmtId="2" fontId="3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/>
    </xf>
    <xf numFmtId="0" fontId="6" fillId="4" borderId="0" xfId="0" applyFont="1" applyFill="1" applyAlignment="1">
      <alignment vertical="center" wrapText="1"/>
    </xf>
    <xf numFmtId="0" fontId="2" fillId="4" borderId="0" xfId="0" applyFont="1" applyFill="1"/>
    <xf numFmtId="0" fontId="10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23" fillId="0" borderId="0" xfId="0" applyFont="1"/>
    <xf numFmtId="0" fontId="14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/>
    <xf numFmtId="0" fontId="15" fillId="0" borderId="0" xfId="0" applyFont="1" applyAlignment="1">
      <alignment vertical="center" wrapText="1"/>
    </xf>
    <xf numFmtId="49" fontId="27" fillId="5" borderId="21" xfId="0" applyNumberFormat="1" applyFont="1" applyFill="1" applyBorder="1" applyAlignment="1">
      <alignment horizontal="right" vertical="center" wrapText="1"/>
    </xf>
    <xf numFmtId="0" fontId="27" fillId="5" borderId="22" xfId="0" applyFont="1" applyFill="1" applyBorder="1" applyAlignment="1">
      <alignment horizontal="left" vertical="center" wrapText="1"/>
    </xf>
    <xf numFmtId="49" fontId="27" fillId="5" borderId="22" xfId="0" applyNumberFormat="1" applyFont="1" applyFill="1" applyBorder="1" applyAlignment="1">
      <alignment horizontal="right" vertical="center" wrapText="1"/>
    </xf>
    <xf numFmtId="165" fontId="27" fillId="5" borderId="23" xfId="0" applyNumberFormat="1" applyFont="1" applyFill="1" applyBorder="1" applyAlignment="1">
      <alignment horizontal="left" vertical="center" wrapText="1"/>
    </xf>
    <xf numFmtId="49" fontId="29" fillId="6" borderId="30" xfId="0" applyNumberFormat="1" applyFont="1" applyFill="1" applyBorder="1" applyAlignment="1">
      <alignment horizontal="right" vertical="center" wrapText="1"/>
    </xf>
    <xf numFmtId="0" fontId="29" fillId="6" borderId="31" xfId="0" applyFont="1" applyFill="1" applyBorder="1" applyAlignment="1">
      <alignment horizontal="left" vertical="center" wrapText="1"/>
    </xf>
    <xf numFmtId="49" fontId="29" fillId="6" borderId="31" xfId="0" applyNumberFormat="1" applyFont="1" applyFill="1" applyBorder="1" applyAlignment="1">
      <alignment horizontal="right" vertical="center" wrapText="1"/>
    </xf>
    <xf numFmtId="165" fontId="29" fillId="6" borderId="32" xfId="0" applyNumberFormat="1" applyFont="1" applyFill="1" applyBorder="1" applyAlignment="1">
      <alignment horizontal="left" vertical="center" wrapText="1"/>
    </xf>
    <xf numFmtId="49" fontId="31" fillId="7" borderId="42" xfId="0" applyNumberFormat="1" applyFont="1" applyFill="1" applyBorder="1" applyAlignment="1">
      <alignment horizontal="right" vertical="center" wrapText="1"/>
    </xf>
    <xf numFmtId="0" fontId="31" fillId="7" borderId="43" xfId="0" applyFont="1" applyFill="1" applyBorder="1" applyAlignment="1">
      <alignment horizontal="left" vertical="center" wrapText="1"/>
    </xf>
    <xf numFmtId="49" fontId="31" fillId="7" borderId="43" xfId="0" applyNumberFormat="1" applyFont="1" applyFill="1" applyBorder="1" applyAlignment="1">
      <alignment horizontal="right" vertical="center" wrapText="1"/>
    </xf>
    <xf numFmtId="165" fontId="31" fillId="7" borderId="44" xfId="0" applyNumberFormat="1" applyFont="1" applyFill="1" applyBorder="1" applyAlignment="1">
      <alignment horizontal="left" vertical="center" wrapText="1"/>
    </xf>
    <xf numFmtId="0" fontId="24" fillId="4" borderId="0" xfId="0" applyFont="1" applyFill="1" applyAlignment="1">
      <alignment horizontal="left" vertical="center" wrapText="1"/>
    </xf>
    <xf numFmtId="0" fontId="24" fillId="4" borderId="0" xfId="0" applyFont="1" applyFill="1" applyAlignment="1">
      <alignment vertical="center" wrapText="1"/>
    </xf>
    <xf numFmtId="0" fontId="16" fillId="0" borderId="0" xfId="0" applyFont="1"/>
    <xf numFmtId="0" fontId="16" fillId="3" borderId="8" xfId="0" applyFont="1" applyFill="1" applyBorder="1" applyAlignment="1">
      <alignment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16" fillId="4" borderId="0" xfId="0" applyFont="1" applyFill="1"/>
    <xf numFmtId="0" fontId="16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left" vertical="top" wrapText="1"/>
    </xf>
    <xf numFmtId="0" fontId="33" fillId="4" borderId="0" xfId="0" applyFont="1" applyFill="1" applyAlignment="1">
      <alignment vertical="top" wrapText="1"/>
    </xf>
    <xf numFmtId="0" fontId="36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left" vertical="center"/>
    </xf>
    <xf numFmtId="0" fontId="37" fillId="4" borderId="0" xfId="0" applyFont="1" applyFill="1" applyAlignment="1">
      <alignment horizontal="center" vertical="center" wrapText="1"/>
    </xf>
    <xf numFmtId="0" fontId="38" fillId="4" borderId="0" xfId="0" applyFont="1" applyFill="1" applyAlignment="1">
      <alignment horizontal="center" vertical="center" wrapText="1"/>
    </xf>
    <xf numFmtId="0" fontId="38" fillId="4" borderId="0" xfId="0" applyFont="1" applyFill="1" applyAlignment="1">
      <alignment vertical="center" wrapText="1"/>
    </xf>
    <xf numFmtId="0" fontId="17" fillId="4" borderId="0" xfId="0" applyFont="1" applyFill="1" applyAlignment="1">
      <alignment vertical="center" textRotation="255" wrapText="1"/>
    </xf>
    <xf numFmtId="49" fontId="22" fillId="0" borderId="3" xfId="0" applyNumberFormat="1" applyFont="1" applyBorder="1" applyAlignment="1">
      <alignment horizontal="right" vertical="center" wrapText="1"/>
    </xf>
    <xf numFmtId="0" fontId="22" fillId="0" borderId="4" xfId="0" applyFont="1" applyBorder="1" applyAlignment="1">
      <alignment horizontal="left" vertical="center" wrapText="1"/>
    </xf>
    <xf numFmtId="49" fontId="22" fillId="0" borderId="4" xfId="0" applyNumberFormat="1" applyFont="1" applyBorder="1" applyAlignment="1">
      <alignment horizontal="right" vertical="center" wrapText="1"/>
    </xf>
    <xf numFmtId="2" fontId="22" fillId="0" borderId="1" xfId="0" applyNumberFormat="1" applyFont="1" applyBorder="1" applyAlignment="1">
      <alignment horizontal="left" vertical="center" wrapText="1"/>
    </xf>
    <xf numFmtId="1" fontId="22" fillId="0" borderId="1" xfId="0" applyNumberFormat="1" applyFont="1" applyBorder="1" applyAlignment="1">
      <alignment horizontal="left" vertical="center" wrapText="1"/>
    </xf>
    <xf numFmtId="165" fontId="22" fillId="0" borderId="1" xfId="0" applyNumberFormat="1" applyFont="1" applyBorder="1" applyAlignment="1">
      <alignment horizontal="left" vertical="center" wrapText="1"/>
    </xf>
    <xf numFmtId="165" fontId="22" fillId="0" borderId="4" xfId="0" applyNumberFormat="1" applyFont="1" applyBorder="1" applyAlignment="1">
      <alignment horizontal="left" vertical="center" wrapText="1"/>
    </xf>
    <xf numFmtId="49" fontId="43" fillId="14" borderId="48" xfId="0" applyNumberFormat="1" applyFont="1" applyFill="1" applyBorder="1" applyAlignment="1">
      <alignment horizontal="right" vertical="center" wrapText="1"/>
    </xf>
    <xf numFmtId="0" fontId="43" fillId="14" borderId="49" xfId="0" applyFont="1" applyFill="1" applyBorder="1" applyAlignment="1">
      <alignment horizontal="left" vertical="center" wrapText="1"/>
    </xf>
    <xf numFmtId="49" fontId="43" fillId="14" borderId="49" xfId="0" applyNumberFormat="1" applyFont="1" applyFill="1" applyBorder="1" applyAlignment="1">
      <alignment horizontal="right" vertical="center" wrapText="1"/>
    </xf>
    <xf numFmtId="165" fontId="43" fillId="14" borderId="50" xfId="0" applyNumberFormat="1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/>
    </xf>
    <xf numFmtId="49" fontId="24" fillId="4" borderId="0" xfId="0" applyNumberFormat="1" applyFont="1" applyFill="1" applyAlignment="1">
      <alignment vertical="center" wrapText="1"/>
    </xf>
    <xf numFmtId="0" fontId="14" fillId="4" borderId="0" xfId="0" applyFont="1" applyFill="1"/>
    <xf numFmtId="49" fontId="24" fillId="4" borderId="0" xfId="0" applyNumberFormat="1" applyFont="1" applyFill="1" applyAlignment="1">
      <alignment horizontal="right" vertical="center" wrapText="1"/>
    </xf>
    <xf numFmtId="2" fontId="24" fillId="4" borderId="0" xfId="0" applyNumberFormat="1" applyFont="1" applyFill="1" applyAlignment="1">
      <alignment horizontal="left" vertical="center" wrapText="1"/>
    </xf>
    <xf numFmtId="0" fontId="14" fillId="4" borderId="0" xfId="0" applyFont="1" applyFill="1" applyAlignment="1">
      <alignment vertical="center" wrapText="1"/>
    </xf>
    <xf numFmtId="49" fontId="22" fillId="4" borderId="0" xfId="0" applyNumberFormat="1" applyFont="1" applyFill="1" applyAlignment="1">
      <alignment horizontal="right" vertical="center" wrapText="1"/>
    </xf>
    <xf numFmtId="0" fontId="22" fillId="4" borderId="0" xfId="0" applyFont="1" applyFill="1" applyAlignment="1">
      <alignment horizontal="left" vertical="center" wrapText="1"/>
    </xf>
    <xf numFmtId="2" fontId="22" fillId="4" borderId="0" xfId="0" applyNumberFormat="1" applyFont="1" applyFill="1" applyAlignment="1">
      <alignment horizontal="left" vertical="center" wrapText="1"/>
    </xf>
    <xf numFmtId="49" fontId="22" fillId="4" borderId="6" xfId="0" applyNumberFormat="1" applyFont="1" applyFill="1" applyBorder="1" applyAlignment="1">
      <alignment vertical="center" wrapText="1"/>
    </xf>
    <xf numFmtId="0" fontId="14" fillId="4" borderId="0" xfId="0" applyFont="1" applyFill="1" applyAlignment="1">
      <alignment vertical="center"/>
    </xf>
    <xf numFmtId="165" fontId="22" fillId="4" borderId="0" xfId="0" applyNumberFormat="1" applyFont="1" applyFill="1" applyAlignment="1">
      <alignment horizontal="left" vertical="center" wrapText="1"/>
    </xf>
    <xf numFmtId="0" fontId="23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23" fillId="4" borderId="0" xfId="0" applyFont="1" applyFill="1"/>
    <xf numFmtId="0" fontId="23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center"/>
    </xf>
    <xf numFmtId="0" fontId="14" fillId="4" borderId="0" xfId="0" applyFont="1" applyFill="1" applyAlignment="1">
      <alignment horizontal="left" vertical="center" wrapText="1"/>
    </xf>
    <xf numFmtId="49" fontId="22" fillId="4" borderId="17" xfId="0" applyNumberFormat="1" applyFont="1" applyFill="1" applyBorder="1" applyAlignment="1">
      <alignment horizontal="right" vertical="center" wrapText="1"/>
    </xf>
    <xf numFmtId="49" fontId="22" fillId="4" borderId="0" xfId="0" applyNumberFormat="1" applyFont="1" applyFill="1" applyAlignment="1">
      <alignment horizontal="center" vertical="center" wrapText="1"/>
    </xf>
    <xf numFmtId="0" fontId="17" fillId="4" borderId="0" xfId="0" applyFont="1" applyFill="1" applyAlignment="1">
      <alignment vertical="center" wrapText="1"/>
    </xf>
    <xf numFmtId="0" fontId="21" fillId="4" borderId="0" xfId="0" applyFont="1" applyFill="1" applyAlignment="1">
      <alignment horizontal="left"/>
    </xf>
    <xf numFmtId="0" fontId="3" fillId="4" borderId="0" xfId="0" applyFont="1" applyFill="1"/>
    <xf numFmtId="1" fontId="22" fillId="4" borderId="0" xfId="0" applyNumberFormat="1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/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vertical="center" wrapText="1"/>
    </xf>
    <xf numFmtId="49" fontId="7" fillId="4" borderId="0" xfId="0" applyNumberFormat="1" applyFont="1" applyFill="1" applyAlignment="1">
      <alignment horizontal="right" vertical="center" wrapText="1"/>
    </xf>
    <xf numFmtId="0" fontId="7" fillId="4" borderId="0" xfId="0" applyFont="1" applyFill="1" applyAlignment="1">
      <alignment horizontal="left" vertical="center" wrapText="1"/>
    </xf>
    <xf numFmtId="2" fontId="7" fillId="4" borderId="0" xfId="0" applyNumberFormat="1" applyFont="1" applyFill="1" applyAlignment="1">
      <alignment horizontal="left"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0" fontId="5" fillId="4" borderId="0" xfId="0" applyFont="1" applyFill="1" applyAlignment="1">
      <alignment horizontal="center" vertical="center" wrapText="1"/>
    </xf>
    <xf numFmtId="0" fontId="26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4" fillId="4" borderId="0" xfId="0" applyFont="1" applyFill="1"/>
    <xf numFmtId="166" fontId="7" fillId="4" borderId="0" xfId="0" applyNumberFormat="1" applyFont="1" applyFill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right" vertical="center"/>
    </xf>
    <xf numFmtId="1" fontId="2" fillId="4" borderId="0" xfId="0" applyNumberFormat="1" applyFont="1" applyFill="1" applyAlignment="1">
      <alignment horizontal="left" vertical="center"/>
    </xf>
    <xf numFmtId="2" fontId="2" fillId="4" borderId="0" xfId="0" applyNumberFormat="1" applyFont="1" applyFill="1"/>
    <xf numFmtId="49" fontId="22" fillId="4" borderId="0" xfId="0" applyNumberFormat="1" applyFont="1" applyFill="1" applyBorder="1" applyAlignment="1">
      <alignment horizontal="righ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vertical="center" wrapText="1"/>
    </xf>
    <xf numFmtId="0" fontId="3" fillId="4" borderId="0" xfId="0" applyFont="1" applyFill="1" applyBorder="1"/>
    <xf numFmtId="2" fontId="22" fillId="4" borderId="0" xfId="0" applyNumberFormat="1" applyFont="1" applyFill="1" applyBorder="1" applyAlignment="1">
      <alignment horizontal="left" vertical="center" wrapText="1"/>
    </xf>
    <xf numFmtId="0" fontId="17" fillId="4" borderId="0" xfId="0" applyFont="1" applyFill="1" applyAlignment="1">
      <alignment horizontal="center" vertical="center" textRotation="255" wrapText="1"/>
    </xf>
    <xf numFmtId="0" fontId="37" fillId="4" borderId="0" xfId="0" applyFont="1" applyFill="1" applyAlignment="1">
      <alignment horizontal="center" vertical="center" wrapText="1"/>
    </xf>
    <xf numFmtId="49" fontId="22" fillId="8" borderId="5" xfId="0" applyNumberFormat="1" applyFont="1" applyFill="1" applyBorder="1" applyAlignment="1">
      <alignment horizontal="center" vertical="center" wrapText="1"/>
    </xf>
    <xf numFmtId="49" fontId="22" fillId="8" borderId="6" xfId="0" applyNumberFormat="1" applyFont="1" applyFill="1" applyBorder="1" applyAlignment="1">
      <alignment horizontal="center" vertical="center" wrapText="1"/>
    </xf>
    <xf numFmtId="49" fontId="22" fillId="8" borderId="7" xfId="0" applyNumberFormat="1" applyFont="1" applyFill="1" applyBorder="1" applyAlignment="1">
      <alignment horizontal="center" vertical="center" wrapText="1"/>
    </xf>
    <xf numFmtId="49" fontId="22" fillId="9" borderId="5" xfId="0" applyNumberFormat="1" applyFont="1" applyFill="1" applyBorder="1" applyAlignment="1">
      <alignment horizontal="center" vertical="center" wrapText="1"/>
    </xf>
    <xf numFmtId="49" fontId="22" fillId="9" borderId="6" xfId="0" applyNumberFormat="1" applyFont="1" applyFill="1" applyBorder="1" applyAlignment="1">
      <alignment horizontal="center" vertical="center" wrapText="1"/>
    </xf>
    <xf numFmtId="49" fontId="22" fillId="9" borderId="7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45" fillId="8" borderId="5" xfId="0" applyNumberFormat="1" applyFont="1" applyFill="1" applyBorder="1" applyAlignment="1">
      <alignment horizontal="center" vertical="center" wrapText="1"/>
    </xf>
    <xf numFmtId="49" fontId="45" fillId="8" borderId="6" xfId="0" applyNumberFormat="1" applyFont="1" applyFill="1" applyBorder="1" applyAlignment="1">
      <alignment horizontal="center" vertical="center" wrapText="1"/>
    </xf>
    <xf numFmtId="49" fontId="45" fillId="8" borderId="7" xfId="0" applyNumberFormat="1" applyFont="1" applyFill="1" applyBorder="1" applyAlignment="1">
      <alignment horizontal="center" vertical="center" wrapText="1"/>
    </xf>
    <xf numFmtId="49" fontId="41" fillId="9" borderId="5" xfId="0" applyNumberFormat="1" applyFont="1" applyFill="1" applyBorder="1" applyAlignment="1">
      <alignment horizontal="center" vertical="center" wrapText="1"/>
    </xf>
    <xf numFmtId="49" fontId="41" fillId="9" borderId="6" xfId="0" applyNumberFormat="1" applyFont="1" applyFill="1" applyBorder="1" applyAlignment="1">
      <alignment horizontal="center" vertical="center" wrapText="1"/>
    </xf>
    <xf numFmtId="49" fontId="41" fillId="9" borderId="7" xfId="0" applyNumberFormat="1" applyFont="1" applyFill="1" applyBorder="1" applyAlignment="1">
      <alignment horizontal="center" vertical="center" wrapText="1"/>
    </xf>
    <xf numFmtId="164" fontId="32" fillId="2" borderId="11" xfId="0" applyNumberFormat="1" applyFont="1" applyFill="1" applyBorder="1" applyAlignment="1">
      <alignment horizontal="center" vertical="center" wrapText="1"/>
    </xf>
    <xf numFmtId="164" fontId="32" fillId="2" borderId="12" xfId="0" applyNumberFormat="1" applyFont="1" applyFill="1" applyBorder="1" applyAlignment="1">
      <alignment horizontal="center" vertical="center" wrapText="1"/>
    </xf>
    <xf numFmtId="164" fontId="32" fillId="2" borderId="13" xfId="0" applyNumberFormat="1" applyFont="1" applyFill="1" applyBorder="1" applyAlignment="1">
      <alignment horizontal="center" vertical="center" wrapText="1"/>
    </xf>
    <xf numFmtId="49" fontId="40" fillId="10" borderId="5" xfId="0" applyNumberFormat="1" applyFont="1" applyFill="1" applyBorder="1" applyAlignment="1">
      <alignment horizontal="center" vertical="center" wrapText="1"/>
    </xf>
    <xf numFmtId="49" fontId="40" fillId="10" borderId="6" xfId="0" applyNumberFormat="1" applyFont="1" applyFill="1" applyBorder="1" applyAlignment="1">
      <alignment horizontal="center" vertical="center" wrapText="1"/>
    </xf>
    <xf numFmtId="49" fontId="40" fillId="10" borderId="7" xfId="0" applyNumberFormat="1" applyFont="1" applyFill="1" applyBorder="1" applyAlignment="1">
      <alignment horizontal="center" vertical="center" wrapText="1"/>
    </xf>
    <xf numFmtId="49" fontId="45" fillId="10" borderId="5" xfId="0" applyNumberFormat="1" applyFont="1" applyFill="1" applyBorder="1" applyAlignment="1">
      <alignment horizontal="center" vertical="center" wrapText="1"/>
    </xf>
    <xf numFmtId="49" fontId="45" fillId="10" borderId="6" xfId="0" applyNumberFormat="1" applyFont="1" applyFill="1" applyBorder="1" applyAlignment="1">
      <alignment horizontal="center" vertical="center" wrapText="1"/>
    </xf>
    <xf numFmtId="49" fontId="45" fillId="10" borderId="7" xfId="0" applyNumberFormat="1" applyFont="1" applyFill="1" applyBorder="1" applyAlignment="1">
      <alignment horizontal="center" vertical="center" wrapText="1"/>
    </xf>
    <xf numFmtId="49" fontId="22" fillId="10" borderId="5" xfId="0" applyNumberFormat="1" applyFont="1" applyFill="1" applyBorder="1" applyAlignment="1">
      <alignment horizontal="center" vertical="center" wrapText="1"/>
    </xf>
    <xf numFmtId="49" fontId="22" fillId="10" borderId="6" xfId="0" applyNumberFormat="1" applyFont="1" applyFill="1" applyBorder="1" applyAlignment="1">
      <alignment horizontal="center" vertical="center" wrapText="1"/>
    </xf>
    <xf numFmtId="49" fontId="22" fillId="10" borderId="7" xfId="0" applyNumberFormat="1" applyFont="1" applyFill="1" applyBorder="1" applyAlignment="1">
      <alignment horizontal="center" vertical="center" wrapText="1"/>
    </xf>
    <xf numFmtId="49" fontId="42" fillId="10" borderId="5" xfId="0" applyNumberFormat="1" applyFont="1" applyFill="1" applyBorder="1" applyAlignment="1">
      <alignment horizontal="center" vertical="center" wrapText="1"/>
    </xf>
    <xf numFmtId="49" fontId="42" fillId="10" borderId="6" xfId="0" applyNumberFormat="1" applyFont="1" applyFill="1" applyBorder="1" applyAlignment="1">
      <alignment horizontal="center" vertical="center" wrapText="1"/>
    </xf>
    <xf numFmtId="49" fontId="42" fillId="10" borderId="7" xfId="0" applyNumberFormat="1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left" vertical="center" wrapText="1"/>
    </xf>
    <xf numFmtId="0" fontId="32" fillId="2" borderId="9" xfId="0" applyFont="1" applyFill="1" applyBorder="1" applyAlignment="1">
      <alignment horizontal="center" vertical="center" wrapText="1"/>
    </xf>
    <xf numFmtId="164" fontId="32" fillId="2" borderId="14" xfId="0" applyNumberFormat="1" applyFont="1" applyFill="1" applyBorder="1" applyAlignment="1">
      <alignment horizontal="center" vertical="center" wrapText="1"/>
    </xf>
    <xf numFmtId="164" fontId="32" fillId="2" borderId="15" xfId="0" applyNumberFormat="1" applyFont="1" applyFill="1" applyBorder="1" applyAlignment="1">
      <alignment horizontal="center" vertical="center" wrapText="1"/>
    </xf>
    <xf numFmtId="164" fontId="32" fillId="2" borderId="16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39" fillId="4" borderId="0" xfId="0" applyFont="1" applyFill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left" vertical="center" wrapText="1"/>
    </xf>
    <xf numFmtId="49" fontId="22" fillId="11" borderId="5" xfId="0" applyNumberFormat="1" applyFont="1" applyFill="1" applyBorder="1" applyAlignment="1">
      <alignment horizontal="center" vertical="center" wrapText="1"/>
    </xf>
    <xf numFmtId="49" fontId="22" fillId="11" borderId="6" xfId="0" applyNumberFormat="1" applyFont="1" applyFill="1" applyBorder="1" applyAlignment="1">
      <alignment horizontal="center" vertical="center" wrapText="1"/>
    </xf>
    <xf numFmtId="49" fontId="22" fillId="11" borderId="7" xfId="0" applyNumberFormat="1" applyFont="1" applyFill="1" applyBorder="1" applyAlignment="1">
      <alignment horizontal="center" vertical="center" wrapText="1"/>
    </xf>
    <xf numFmtId="49" fontId="41" fillId="8" borderId="5" xfId="0" applyNumberFormat="1" applyFont="1" applyFill="1" applyBorder="1" applyAlignment="1">
      <alignment horizontal="center" vertical="center" wrapText="1"/>
    </xf>
    <xf numFmtId="49" fontId="41" fillId="8" borderId="6" xfId="0" applyNumberFormat="1" applyFont="1" applyFill="1" applyBorder="1" applyAlignment="1">
      <alignment horizontal="center" vertical="center" wrapText="1"/>
    </xf>
    <xf numFmtId="49" fontId="41" fillId="8" borderId="7" xfId="0" applyNumberFormat="1" applyFont="1" applyFill="1" applyBorder="1" applyAlignment="1">
      <alignment horizontal="center" vertical="center" wrapText="1"/>
    </xf>
    <xf numFmtId="49" fontId="43" fillId="11" borderId="5" xfId="0" applyNumberFormat="1" applyFont="1" applyFill="1" applyBorder="1" applyAlignment="1">
      <alignment horizontal="center" vertical="center" wrapText="1"/>
    </xf>
    <xf numFmtId="49" fontId="43" fillId="11" borderId="6" xfId="0" applyNumberFormat="1" applyFont="1" applyFill="1" applyBorder="1" applyAlignment="1">
      <alignment horizontal="center" vertical="center" wrapText="1"/>
    </xf>
    <xf numFmtId="49" fontId="43" fillId="11" borderId="7" xfId="0" applyNumberFormat="1" applyFont="1" applyFill="1" applyBorder="1" applyAlignment="1">
      <alignment horizontal="center" vertical="center" wrapText="1"/>
    </xf>
    <xf numFmtId="49" fontId="22" fillId="12" borderId="5" xfId="0" applyNumberFormat="1" applyFont="1" applyFill="1" applyBorder="1" applyAlignment="1">
      <alignment horizontal="center" vertical="center" wrapText="1"/>
    </xf>
    <xf numFmtId="49" fontId="22" fillId="12" borderId="6" xfId="0" applyNumberFormat="1" applyFont="1" applyFill="1" applyBorder="1" applyAlignment="1">
      <alignment horizontal="center" vertical="center" wrapText="1"/>
    </xf>
    <xf numFmtId="49" fontId="22" fillId="12" borderId="7" xfId="0" applyNumberFormat="1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left" vertical="top" wrapText="1"/>
    </xf>
    <xf numFmtId="164" fontId="44" fillId="2" borderId="11" xfId="0" applyNumberFormat="1" applyFont="1" applyFill="1" applyBorder="1" applyAlignment="1">
      <alignment horizontal="center" vertical="center" wrapText="1"/>
    </xf>
    <xf numFmtId="164" fontId="44" fillId="2" borderId="12" xfId="0" applyNumberFormat="1" applyFont="1" applyFill="1" applyBorder="1" applyAlignment="1">
      <alignment horizontal="center" vertical="center" wrapText="1"/>
    </xf>
    <xf numFmtId="164" fontId="44" fillId="2" borderId="13" xfId="0" applyNumberFormat="1" applyFont="1" applyFill="1" applyBorder="1" applyAlignment="1">
      <alignment horizontal="center" vertical="center" wrapText="1"/>
    </xf>
    <xf numFmtId="164" fontId="44" fillId="2" borderId="14" xfId="0" applyNumberFormat="1" applyFont="1" applyFill="1" applyBorder="1" applyAlignment="1">
      <alignment horizontal="center" vertical="center" wrapText="1"/>
    </xf>
    <xf numFmtId="164" fontId="44" fillId="2" borderId="15" xfId="0" applyNumberFormat="1" applyFont="1" applyFill="1" applyBorder="1" applyAlignment="1">
      <alignment horizontal="center" vertical="center" wrapText="1"/>
    </xf>
    <xf numFmtId="164" fontId="44" fillId="2" borderId="16" xfId="0" applyNumberFormat="1" applyFont="1" applyFill="1" applyBorder="1" applyAlignment="1">
      <alignment horizontal="center" vertical="center" wrapText="1"/>
    </xf>
    <xf numFmtId="49" fontId="22" fillId="13" borderId="5" xfId="0" applyNumberFormat="1" applyFont="1" applyFill="1" applyBorder="1" applyAlignment="1">
      <alignment horizontal="center" vertical="center" wrapText="1"/>
    </xf>
    <xf numFmtId="49" fontId="22" fillId="13" borderId="6" xfId="0" applyNumberFormat="1" applyFont="1" applyFill="1" applyBorder="1" applyAlignment="1">
      <alignment horizontal="center" vertical="center" wrapText="1"/>
    </xf>
    <xf numFmtId="49" fontId="22" fillId="13" borderId="7" xfId="0" applyNumberFormat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/>
    </xf>
    <xf numFmtId="49" fontId="40" fillId="5" borderId="18" xfId="0" applyNumberFormat="1" applyFont="1" applyFill="1" applyBorder="1" applyAlignment="1">
      <alignment horizontal="center" vertical="center" wrapText="1"/>
    </xf>
    <xf numFmtId="49" fontId="40" fillId="5" borderId="19" xfId="0" applyNumberFormat="1" applyFont="1" applyFill="1" applyBorder="1" applyAlignment="1">
      <alignment horizontal="center" vertical="center" wrapText="1"/>
    </xf>
    <xf numFmtId="49" fontId="40" fillId="5" borderId="20" xfId="0" applyNumberFormat="1" applyFont="1" applyFill="1" applyBorder="1" applyAlignment="1">
      <alignment horizontal="center" vertical="center" wrapText="1"/>
    </xf>
    <xf numFmtId="49" fontId="27" fillId="5" borderId="18" xfId="0" applyNumberFormat="1" applyFont="1" applyFill="1" applyBorder="1" applyAlignment="1">
      <alignment horizontal="center" vertical="center" wrapText="1"/>
    </xf>
    <xf numFmtId="49" fontId="27" fillId="5" borderId="19" xfId="0" applyNumberFormat="1" applyFont="1" applyFill="1" applyBorder="1" applyAlignment="1">
      <alignment horizontal="center" vertical="center" wrapText="1"/>
    </xf>
    <xf numFmtId="49" fontId="27" fillId="5" borderId="20" xfId="0" applyNumberFormat="1" applyFont="1" applyFill="1" applyBorder="1" applyAlignment="1">
      <alignment horizontal="center" vertical="center" wrapText="1"/>
    </xf>
    <xf numFmtId="2" fontId="34" fillId="4" borderId="0" xfId="0" applyNumberFormat="1" applyFont="1" applyFill="1" applyAlignment="1">
      <alignment horizontal="center" vertical="center" wrapText="1"/>
    </xf>
    <xf numFmtId="1" fontId="34" fillId="4" borderId="0" xfId="0" applyNumberFormat="1" applyFont="1" applyFill="1" applyAlignment="1">
      <alignment horizontal="center" vertical="center" wrapText="1"/>
    </xf>
    <xf numFmtId="49" fontId="31" fillId="7" borderId="39" xfId="0" applyNumberFormat="1" applyFont="1" applyFill="1" applyBorder="1" applyAlignment="1">
      <alignment horizontal="center" vertical="center" wrapText="1"/>
    </xf>
    <xf numFmtId="49" fontId="31" fillId="7" borderId="40" xfId="0" applyNumberFormat="1" applyFont="1" applyFill="1" applyBorder="1" applyAlignment="1">
      <alignment horizontal="center" vertical="center" wrapText="1"/>
    </xf>
    <xf numFmtId="49" fontId="31" fillId="7" borderId="41" xfId="0" applyNumberFormat="1" applyFont="1" applyFill="1" applyBorder="1" applyAlignment="1">
      <alignment horizontal="center" vertical="center" wrapText="1"/>
    </xf>
    <xf numFmtId="49" fontId="29" fillId="6" borderId="27" xfId="0" applyNumberFormat="1" applyFont="1" applyFill="1" applyBorder="1" applyAlignment="1">
      <alignment horizontal="center" vertical="center" wrapText="1"/>
    </xf>
    <xf numFmtId="49" fontId="29" fillId="6" borderId="28" xfId="0" applyNumberFormat="1" applyFont="1" applyFill="1" applyBorder="1" applyAlignment="1">
      <alignment horizontal="center" vertical="center" wrapText="1"/>
    </xf>
    <xf numFmtId="49" fontId="29" fillId="6" borderId="29" xfId="0" applyNumberFormat="1" applyFont="1" applyFill="1" applyBorder="1" applyAlignment="1">
      <alignment horizontal="center" vertical="center" wrapText="1"/>
    </xf>
    <xf numFmtId="49" fontId="43" fillId="14" borderId="45" xfId="0" applyNumberFormat="1" applyFont="1" applyFill="1" applyBorder="1" applyAlignment="1">
      <alignment horizontal="center" vertical="center" wrapText="1"/>
    </xf>
    <xf numFmtId="49" fontId="43" fillId="14" borderId="46" xfId="0" applyNumberFormat="1" applyFont="1" applyFill="1" applyBorder="1" applyAlignment="1">
      <alignment horizontal="center" vertical="center" wrapText="1"/>
    </xf>
    <xf numFmtId="49" fontId="43" fillId="14" borderId="47" xfId="0" applyNumberFormat="1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49" fontId="42" fillId="6" borderId="27" xfId="0" applyNumberFormat="1" applyFont="1" applyFill="1" applyBorder="1" applyAlignment="1">
      <alignment horizontal="center" vertical="center" wrapText="1"/>
    </xf>
    <xf numFmtId="49" fontId="42" fillId="6" borderId="28" xfId="0" applyNumberFormat="1" applyFont="1" applyFill="1" applyBorder="1" applyAlignment="1">
      <alignment horizontal="center" vertical="center" wrapText="1"/>
    </xf>
    <xf numFmtId="49" fontId="42" fillId="6" borderId="29" xfId="0" applyNumberFormat="1" applyFont="1" applyFill="1" applyBorder="1" applyAlignment="1">
      <alignment horizontal="center" vertical="center" wrapText="1"/>
    </xf>
    <xf numFmtId="49" fontId="40" fillId="7" borderId="39" xfId="0" applyNumberFormat="1" applyFont="1" applyFill="1" applyBorder="1" applyAlignment="1">
      <alignment horizontal="center" vertical="center" wrapText="1"/>
    </xf>
    <xf numFmtId="49" fontId="40" fillId="7" borderId="40" xfId="0" applyNumberFormat="1" applyFont="1" applyFill="1" applyBorder="1" applyAlignment="1">
      <alignment horizontal="center" vertical="center" wrapText="1"/>
    </xf>
    <xf numFmtId="49" fontId="40" fillId="7" borderId="41" xfId="0" applyNumberFormat="1" applyFont="1" applyFill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49" fontId="31" fillId="7" borderId="53" xfId="0" applyNumberFormat="1" applyFont="1" applyFill="1" applyBorder="1" applyAlignment="1">
      <alignment horizontal="center" vertical="center" wrapText="1"/>
    </xf>
    <xf numFmtId="49" fontId="31" fillId="7" borderId="0" xfId="0" applyNumberFormat="1" applyFont="1" applyFill="1" applyAlignment="1">
      <alignment horizontal="center" vertical="center" wrapText="1"/>
    </xf>
    <xf numFmtId="49" fontId="31" fillId="7" borderId="54" xfId="0" applyNumberFormat="1" applyFont="1" applyFill="1" applyBorder="1" applyAlignment="1">
      <alignment horizontal="center" vertical="center" wrapText="1"/>
    </xf>
    <xf numFmtId="49" fontId="29" fillId="6" borderId="51" xfId="0" applyNumberFormat="1" applyFont="1" applyFill="1" applyBorder="1" applyAlignment="1">
      <alignment horizontal="center" vertical="center" wrapText="1"/>
    </xf>
    <xf numFmtId="49" fontId="29" fillId="6" borderId="0" xfId="0" applyNumberFormat="1" applyFont="1" applyFill="1" applyAlignment="1">
      <alignment horizontal="center" vertical="center" wrapText="1"/>
    </xf>
    <xf numFmtId="49" fontId="29" fillId="6" borderId="52" xfId="0" applyNumberFormat="1" applyFont="1" applyFill="1" applyBorder="1" applyAlignment="1">
      <alignment horizontal="center" vertical="center" wrapText="1"/>
    </xf>
    <xf numFmtId="166" fontId="34" fillId="4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DDD9C4"/>
      <color rgb="FFF2DCDB"/>
      <color rgb="FFA7E8FF"/>
      <color rgb="FFFFDF79"/>
      <color rgb="FFDAEEF3"/>
      <color rgb="FFFFCC00"/>
      <color rgb="FF339933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0</xdr:colOff>
      <xdr:row>24</xdr:row>
      <xdr:rowOff>152400</xdr:rowOff>
    </xdr:from>
    <xdr:to>
      <xdr:col>67</xdr:col>
      <xdr:colOff>0</xdr:colOff>
      <xdr:row>24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17747673" y="5985164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937142</xdr:colOff>
      <xdr:row>9</xdr:row>
      <xdr:rowOff>9524</xdr:rowOff>
    </xdr:from>
    <xdr:to>
      <xdr:col>3</xdr:col>
      <xdr:colOff>69272</xdr:colOff>
      <xdr:row>11</xdr:row>
      <xdr:rowOff>34637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1117251" y="2087706"/>
          <a:ext cx="150439" cy="544658"/>
        </a:xfrm>
        <a:prstGeom prst="leftBrace">
          <a:avLst>
            <a:gd name="adj1" fmla="val 17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913332</xdr:colOff>
      <xdr:row>24</xdr:row>
      <xdr:rowOff>9525</xdr:rowOff>
    </xdr:from>
    <xdr:to>
      <xdr:col>3</xdr:col>
      <xdr:colOff>27215</xdr:colOff>
      <xdr:row>28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1090225" y="5819775"/>
          <a:ext cx="107204" cy="1133475"/>
        </a:xfrm>
        <a:prstGeom prst="leftBrace">
          <a:avLst>
            <a:gd name="adj1" fmla="val 11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926959</xdr:colOff>
      <xdr:row>45</xdr:row>
      <xdr:rowOff>117762</xdr:rowOff>
    </xdr:from>
    <xdr:to>
      <xdr:col>2</xdr:col>
      <xdr:colOff>1008265</xdr:colOff>
      <xdr:row>49</xdr:row>
      <xdr:rowOff>110836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1108800" y="10881012"/>
          <a:ext cx="81306" cy="1144733"/>
        </a:xfrm>
        <a:prstGeom prst="leftBrace">
          <a:avLst>
            <a:gd name="adj1" fmla="val 11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22859</xdr:colOff>
      <xdr:row>9</xdr:row>
      <xdr:rowOff>15241</xdr:rowOff>
    </xdr:from>
    <xdr:to>
      <xdr:col>2</xdr:col>
      <xdr:colOff>21167</xdr:colOff>
      <xdr:row>50</xdr:row>
      <xdr:rowOff>21167</xdr:rowOff>
    </xdr:to>
    <xdr:sp macro="" textlink="">
      <xdr:nvSpPr>
        <xdr:cNvPr id="6" name="AutoShape 8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160442" y="2311824"/>
          <a:ext cx="51225" cy="10165926"/>
        </a:xfrm>
        <a:prstGeom prst="leftBrace">
          <a:avLst>
            <a:gd name="adj1" fmla="val 10812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912711</xdr:colOff>
      <xdr:row>3</xdr:row>
      <xdr:rowOff>53411</xdr:rowOff>
    </xdr:from>
    <xdr:to>
      <xdr:col>3</xdr:col>
      <xdr:colOff>32604</xdr:colOff>
      <xdr:row>7</xdr:row>
      <xdr:rowOff>0</xdr:rowOff>
    </xdr:to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1085893" y="1118479"/>
          <a:ext cx="107029" cy="1054953"/>
        </a:xfrm>
        <a:prstGeom prst="leftBrace">
          <a:avLst>
            <a:gd name="adj1" fmla="val 120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295275</xdr:colOff>
      <xdr:row>4</xdr:row>
      <xdr:rowOff>23813</xdr:rowOff>
    </xdr:from>
    <xdr:to>
      <xdr:col>2</xdr:col>
      <xdr:colOff>724005</xdr:colOff>
      <xdr:row>7</xdr:row>
      <xdr:rowOff>51117</xdr:rowOff>
    </xdr:to>
    <xdr:sp macro="" textlink="">
      <xdr:nvSpPr>
        <xdr:cNvPr id="8" name="Text Box 9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66725" y="814388"/>
          <a:ext cx="428730" cy="101790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vert="wordArtVert" wrap="square" lIns="27432" tIns="0" rIns="27432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Indivisa Text Sans" pitchFamily="50" charset="0"/>
              <a:cs typeface="Arial"/>
            </a:rPr>
            <a:t>ÁREA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Indivisa Text Sans" pitchFamily="50" charset="0"/>
              <a:cs typeface="Arial"/>
            </a:rPr>
            <a:t>COMÚN</a:t>
          </a:r>
        </a:p>
        <a:p>
          <a:pPr algn="l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Indivisa Text Sans" pitchFamily="50" charset="0"/>
              <a:cs typeface="Arial"/>
            </a:rPr>
            <a:t>*</a:t>
          </a:r>
        </a:p>
      </xdr:txBody>
    </xdr:sp>
    <xdr:clientData/>
  </xdr:twoCellAnchor>
  <xdr:twoCellAnchor>
    <xdr:from>
      <xdr:col>2</xdr:col>
      <xdr:colOff>925054</xdr:colOff>
      <xdr:row>30</xdr:row>
      <xdr:rowOff>1</xdr:rowOff>
    </xdr:from>
    <xdr:to>
      <xdr:col>3</xdr:col>
      <xdr:colOff>27709</xdr:colOff>
      <xdr:row>32</xdr:row>
      <xdr:rowOff>6928</xdr:rowOff>
    </xdr:to>
    <xdr:sp macro="" textlink="">
      <xdr:nvSpPr>
        <xdr:cNvPr id="10" name="AutoShape 4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1105163" y="7426037"/>
          <a:ext cx="120964" cy="464127"/>
        </a:xfrm>
        <a:prstGeom prst="leftBrace">
          <a:avLst>
            <a:gd name="adj1" fmla="val 150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53410</xdr:colOff>
      <xdr:row>2</xdr:row>
      <xdr:rowOff>0</xdr:rowOff>
    </xdr:from>
    <xdr:to>
      <xdr:col>65</xdr:col>
      <xdr:colOff>1012015</xdr:colOff>
      <xdr:row>4</xdr:row>
      <xdr:rowOff>329370</xdr:rowOff>
    </xdr:to>
    <xdr:sp macro="" textlink="">
      <xdr:nvSpPr>
        <xdr:cNvPr id="15" name="Text Box 10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5341035" y="809625"/>
          <a:ext cx="958605" cy="634170"/>
        </a:xfrm>
        <a:prstGeom prst="rect">
          <a:avLst/>
        </a:prstGeom>
        <a:solidFill>
          <a:srgbClr val="C0C0C0"/>
        </a:solidFill>
        <a:ln w="222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Indivisa Text Sans" pitchFamily="50" charset="0"/>
              <a:cs typeface="Arial"/>
            </a:rPr>
            <a:t>TOTAL DE CRÉDITOS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Indivisa Text Sans" pitchFamily="50" charset="0"/>
              <a:cs typeface="Arial"/>
            </a:rPr>
            <a:t>417.6</a:t>
          </a:r>
          <a:endParaRPr lang="es-MX" sz="1000" b="1" i="0" u="none" strike="noStrike" baseline="0">
            <a:solidFill>
              <a:srgbClr val="000000"/>
            </a:solidFill>
            <a:latin typeface="Indivisa Text Sans" pitchFamily="50" charset="0"/>
            <a:cs typeface="Arial"/>
          </a:endParaRPr>
        </a:p>
      </xdr:txBody>
    </xdr:sp>
    <xdr:clientData/>
  </xdr:twoCellAnchor>
  <xdr:twoCellAnchor>
    <xdr:from>
      <xdr:col>9</xdr:col>
      <xdr:colOff>108117</xdr:colOff>
      <xdr:row>18</xdr:row>
      <xdr:rowOff>398093</xdr:rowOff>
    </xdr:from>
    <xdr:to>
      <xdr:col>10</xdr:col>
      <xdr:colOff>165614</xdr:colOff>
      <xdr:row>18</xdr:row>
      <xdr:rowOff>398093</xdr:rowOff>
    </xdr:to>
    <xdr:cxnSp macro="">
      <xdr:nvCxnSpPr>
        <xdr:cNvPr id="17" name="30 Conector recto de flecha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 bwMode="auto">
        <a:xfrm>
          <a:off x="2304470" y="4880446"/>
          <a:ext cx="371262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21</xdr:col>
      <xdr:colOff>178037</xdr:colOff>
      <xdr:row>6</xdr:row>
      <xdr:rowOff>323582</xdr:rowOff>
    </xdr:from>
    <xdr:to>
      <xdr:col>23</xdr:col>
      <xdr:colOff>3114</xdr:colOff>
      <xdr:row>6</xdr:row>
      <xdr:rowOff>323582</xdr:rowOff>
    </xdr:to>
    <xdr:cxnSp macro="">
      <xdr:nvCxnSpPr>
        <xdr:cNvPr id="25" name="23 Conector recto de flecha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 bwMode="auto">
        <a:xfrm>
          <a:off x="5107225" y="2026176"/>
          <a:ext cx="348952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</xdr:col>
      <xdr:colOff>944070</xdr:colOff>
      <xdr:row>12</xdr:row>
      <xdr:rowOff>51087</xdr:rowOff>
    </xdr:from>
    <xdr:to>
      <xdr:col>3</xdr:col>
      <xdr:colOff>48491</xdr:colOff>
      <xdr:row>14</xdr:row>
      <xdr:rowOff>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227AE05A-48EA-4311-9CE3-EBE63D0F646C}"/>
            </a:ext>
          </a:extLst>
        </xdr:cNvPr>
        <xdr:cNvSpPr>
          <a:spLocks/>
        </xdr:cNvSpPr>
      </xdr:nvSpPr>
      <xdr:spPr bwMode="auto">
        <a:xfrm>
          <a:off x="1124179" y="2634960"/>
          <a:ext cx="122730" cy="516949"/>
        </a:xfrm>
        <a:prstGeom prst="leftBrace">
          <a:avLst>
            <a:gd name="adj1" fmla="val 17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944069</xdr:colOff>
      <xdr:row>15</xdr:row>
      <xdr:rowOff>44161</xdr:rowOff>
    </xdr:from>
    <xdr:to>
      <xdr:col>4</xdr:col>
      <xdr:colOff>6926</xdr:colOff>
      <xdr:row>17</xdr:row>
      <xdr:rowOff>6928</xdr:rowOff>
    </xdr:to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BD6D788B-2A4D-4578-9EB7-05BE22D497B5}"/>
            </a:ext>
          </a:extLst>
        </xdr:cNvPr>
        <xdr:cNvSpPr>
          <a:spLocks/>
        </xdr:cNvSpPr>
      </xdr:nvSpPr>
      <xdr:spPr bwMode="auto">
        <a:xfrm>
          <a:off x="1124178" y="3244561"/>
          <a:ext cx="150439" cy="544658"/>
        </a:xfrm>
        <a:prstGeom prst="leftBrace">
          <a:avLst>
            <a:gd name="adj1" fmla="val 17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944069</xdr:colOff>
      <xdr:row>18</xdr:row>
      <xdr:rowOff>44159</xdr:rowOff>
    </xdr:from>
    <xdr:to>
      <xdr:col>3</xdr:col>
      <xdr:colOff>55417</xdr:colOff>
      <xdr:row>20</xdr:row>
      <xdr:rowOff>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A23C9F9F-3DC1-4CBF-878C-FF5C3815F3DC}"/>
            </a:ext>
          </a:extLst>
        </xdr:cNvPr>
        <xdr:cNvSpPr>
          <a:spLocks/>
        </xdr:cNvSpPr>
      </xdr:nvSpPr>
      <xdr:spPr bwMode="auto">
        <a:xfrm>
          <a:off x="1124178" y="3750250"/>
          <a:ext cx="129657" cy="510023"/>
        </a:xfrm>
        <a:prstGeom prst="leftBrace">
          <a:avLst>
            <a:gd name="adj1" fmla="val 17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944068</xdr:colOff>
      <xdr:row>21</xdr:row>
      <xdr:rowOff>9522</xdr:rowOff>
    </xdr:from>
    <xdr:to>
      <xdr:col>3</xdr:col>
      <xdr:colOff>27709</xdr:colOff>
      <xdr:row>22</xdr:row>
      <xdr:rowOff>103909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D04CEC5E-A35A-4217-99D4-C4C821831E74}"/>
            </a:ext>
          </a:extLst>
        </xdr:cNvPr>
        <xdr:cNvSpPr>
          <a:spLocks/>
        </xdr:cNvSpPr>
      </xdr:nvSpPr>
      <xdr:spPr bwMode="auto">
        <a:xfrm>
          <a:off x="1124177" y="4269795"/>
          <a:ext cx="101950" cy="503096"/>
        </a:xfrm>
        <a:prstGeom prst="leftBrace">
          <a:avLst>
            <a:gd name="adj1" fmla="val 17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918126</xdr:colOff>
      <xdr:row>33</xdr:row>
      <xdr:rowOff>1</xdr:rowOff>
    </xdr:from>
    <xdr:to>
      <xdr:col>3</xdr:col>
      <xdr:colOff>34637</xdr:colOff>
      <xdr:row>35</xdr:row>
      <xdr:rowOff>0</xdr:rowOff>
    </xdr:to>
    <xdr:sp macro="" textlink="">
      <xdr:nvSpPr>
        <xdr:cNvPr id="22" name="AutoShape 40">
          <a:extLst>
            <a:ext uri="{FF2B5EF4-FFF2-40B4-BE49-F238E27FC236}">
              <a16:creationId xmlns:a16="http://schemas.microsoft.com/office/drawing/2014/main" id="{918396E5-6626-4B29-AA87-0D7911CFCAB2}"/>
            </a:ext>
          </a:extLst>
        </xdr:cNvPr>
        <xdr:cNvSpPr>
          <a:spLocks/>
        </xdr:cNvSpPr>
      </xdr:nvSpPr>
      <xdr:spPr bwMode="auto">
        <a:xfrm>
          <a:off x="1098235" y="8056419"/>
          <a:ext cx="134820" cy="568036"/>
        </a:xfrm>
        <a:prstGeom prst="leftBrace">
          <a:avLst>
            <a:gd name="adj1" fmla="val 150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911198</xdr:colOff>
      <xdr:row>36</xdr:row>
      <xdr:rowOff>1</xdr:rowOff>
    </xdr:from>
    <xdr:to>
      <xdr:col>3</xdr:col>
      <xdr:colOff>27709</xdr:colOff>
      <xdr:row>39</xdr:row>
      <xdr:rowOff>6927</xdr:rowOff>
    </xdr:to>
    <xdr:sp macro="" textlink="">
      <xdr:nvSpPr>
        <xdr:cNvPr id="24" name="AutoShape 40">
          <a:extLst>
            <a:ext uri="{FF2B5EF4-FFF2-40B4-BE49-F238E27FC236}">
              <a16:creationId xmlns:a16="http://schemas.microsoft.com/office/drawing/2014/main" id="{8CA97376-9057-433A-B4F5-B49677B761F7}"/>
            </a:ext>
          </a:extLst>
        </xdr:cNvPr>
        <xdr:cNvSpPr>
          <a:spLocks/>
        </xdr:cNvSpPr>
      </xdr:nvSpPr>
      <xdr:spPr bwMode="auto">
        <a:xfrm>
          <a:off x="1084380" y="9031433"/>
          <a:ext cx="103647" cy="578426"/>
        </a:xfrm>
        <a:prstGeom prst="leftBrace">
          <a:avLst>
            <a:gd name="adj1" fmla="val 150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890416</xdr:colOff>
      <xdr:row>40</xdr:row>
      <xdr:rowOff>6928</xdr:rowOff>
    </xdr:from>
    <xdr:to>
      <xdr:col>3</xdr:col>
      <xdr:colOff>6927</xdr:colOff>
      <xdr:row>42</xdr:row>
      <xdr:rowOff>20782</xdr:rowOff>
    </xdr:to>
    <xdr:sp macro="" textlink="">
      <xdr:nvSpPr>
        <xdr:cNvPr id="26" name="AutoShape 40">
          <a:extLst>
            <a:ext uri="{FF2B5EF4-FFF2-40B4-BE49-F238E27FC236}">
              <a16:creationId xmlns:a16="http://schemas.microsoft.com/office/drawing/2014/main" id="{BD4787CE-8222-48FB-AFAE-CC44D208DCFA}"/>
            </a:ext>
          </a:extLst>
        </xdr:cNvPr>
        <xdr:cNvSpPr>
          <a:spLocks/>
        </xdr:cNvSpPr>
      </xdr:nvSpPr>
      <xdr:spPr bwMode="auto">
        <a:xfrm>
          <a:off x="1070525" y="9455728"/>
          <a:ext cx="134820" cy="581890"/>
        </a:xfrm>
        <a:prstGeom prst="leftBrace">
          <a:avLst>
            <a:gd name="adj1" fmla="val 150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883489</xdr:colOff>
      <xdr:row>42</xdr:row>
      <xdr:rowOff>117765</xdr:rowOff>
    </xdr:from>
    <xdr:to>
      <xdr:col>3</xdr:col>
      <xdr:colOff>0</xdr:colOff>
      <xdr:row>45</xdr:row>
      <xdr:rowOff>0</xdr:rowOff>
    </xdr:to>
    <xdr:sp macro="" textlink="">
      <xdr:nvSpPr>
        <xdr:cNvPr id="27" name="AutoShape 40">
          <a:extLst>
            <a:ext uri="{FF2B5EF4-FFF2-40B4-BE49-F238E27FC236}">
              <a16:creationId xmlns:a16="http://schemas.microsoft.com/office/drawing/2014/main" id="{F1586E4A-029D-44C4-BD55-CB760E1E174D}"/>
            </a:ext>
          </a:extLst>
        </xdr:cNvPr>
        <xdr:cNvSpPr>
          <a:spLocks/>
        </xdr:cNvSpPr>
      </xdr:nvSpPr>
      <xdr:spPr bwMode="auto">
        <a:xfrm>
          <a:off x="1063598" y="10134601"/>
          <a:ext cx="134820" cy="1052944"/>
        </a:xfrm>
        <a:prstGeom prst="leftBrace">
          <a:avLst>
            <a:gd name="adj1" fmla="val 150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183044</xdr:colOff>
      <xdr:row>18</xdr:row>
      <xdr:rowOff>394283</xdr:rowOff>
    </xdr:from>
    <xdr:to>
      <xdr:col>17</xdr:col>
      <xdr:colOff>2069</xdr:colOff>
      <xdr:row>18</xdr:row>
      <xdr:rowOff>394283</xdr:rowOff>
    </xdr:to>
    <xdr:cxnSp macro="">
      <xdr:nvCxnSpPr>
        <xdr:cNvPr id="31" name="30 Conector recto de flecha">
          <a:extLst>
            <a:ext uri="{FF2B5EF4-FFF2-40B4-BE49-F238E27FC236}">
              <a16:creationId xmlns:a16="http://schemas.microsoft.com/office/drawing/2014/main" id="{F9EFD06C-B895-4C1B-A40C-BD005475B2FD}"/>
            </a:ext>
          </a:extLst>
        </xdr:cNvPr>
        <xdr:cNvCxnSpPr/>
      </xdr:nvCxnSpPr>
      <xdr:spPr bwMode="auto">
        <a:xfrm>
          <a:off x="3768926" y="4876636"/>
          <a:ext cx="351305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21</xdr:col>
      <xdr:colOff>183044</xdr:colOff>
      <xdr:row>18</xdr:row>
      <xdr:rowOff>355062</xdr:rowOff>
    </xdr:from>
    <xdr:to>
      <xdr:col>23</xdr:col>
      <xdr:colOff>2069</xdr:colOff>
      <xdr:row>18</xdr:row>
      <xdr:rowOff>355062</xdr:rowOff>
    </xdr:to>
    <xdr:cxnSp macro="">
      <xdr:nvCxnSpPr>
        <xdr:cNvPr id="32" name="30 Conector recto de flecha">
          <a:extLst>
            <a:ext uri="{FF2B5EF4-FFF2-40B4-BE49-F238E27FC236}">
              <a16:creationId xmlns:a16="http://schemas.microsoft.com/office/drawing/2014/main" id="{47053700-589B-41FB-B381-DB5DE38D641B}"/>
            </a:ext>
          </a:extLst>
        </xdr:cNvPr>
        <xdr:cNvCxnSpPr/>
      </xdr:nvCxnSpPr>
      <xdr:spPr bwMode="auto">
        <a:xfrm>
          <a:off x="5641735" y="4788517"/>
          <a:ext cx="366279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27</xdr:col>
      <xdr:colOff>183044</xdr:colOff>
      <xdr:row>18</xdr:row>
      <xdr:rowOff>355062</xdr:rowOff>
    </xdr:from>
    <xdr:to>
      <xdr:col>29</xdr:col>
      <xdr:colOff>2069</xdr:colOff>
      <xdr:row>18</xdr:row>
      <xdr:rowOff>355062</xdr:rowOff>
    </xdr:to>
    <xdr:cxnSp macro="">
      <xdr:nvCxnSpPr>
        <xdr:cNvPr id="34" name="30 Conector recto de flecha">
          <a:extLst>
            <a:ext uri="{FF2B5EF4-FFF2-40B4-BE49-F238E27FC236}">
              <a16:creationId xmlns:a16="http://schemas.microsoft.com/office/drawing/2014/main" id="{88529BCB-2AF5-4920-9401-067ECB9246D0}"/>
            </a:ext>
          </a:extLst>
        </xdr:cNvPr>
        <xdr:cNvCxnSpPr/>
      </xdr:nvCxnSpPr>
      <xdr:spPr bwMode="auto">
        <a:xfrm>
          <a:off x="7013335" y="4788517"/>
          <a:ext cx="366279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33</xdr:col>
      <xdr:colOff>183044</xdr:colOff>
      <xdr:row>18</xdr:row>
      <xdr:rowOff>355062</xdr:rowOff>
    </xdr:from>
    <xdr:to>
      <xdr:col>35</xdr:col>
      <xdr:colOff>2069</xdr:colOff>
      <xdr:row>18</xdr:row>
      <xdr:rowOff>355062</xdr:rowOff>
    </xdr:to>
    <xdr:cxnSp macro="">
      <xdr:nvCxnSpPr>
        <xdr:cNvPr id="35" name="30 Conector recto de flecha">
          <a:extLst>
            <a:ext uri="{FF2B5EF4-FFF2-40B4-BE49-F238E27FC236}">
              <a16:creationId xmlns:a16="http://schemas.microsoft.com/office/drawing/2014/main" id="{CE5E2964-E3B7-482A-A2E2-2D00D9EE911C}"/>
            </a:ext>
          </a:extLst>
        </xdr:cNvPr>
        <xdr:cNvCxnSpPr/>
      </xdr:nvCxnSpPr>
      <xdr:spPr bwMode="auto">
        <a:xfrm>
          <a:off x="8426499" y="4788517"/>
          <a:ext cx="366279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39</xdr:col>
      <xdr:colOff>183044</xdr:colOff>
      <xdr:row>18</xdr:row>
      <xdr:rowOff>355062</xdr:rowOff>
    </xdr:from>
    <xdr:to>
      <xdr:col>41</xdr:col>
      <xdr:colOff>2069</xdr:colOff>
      <xdr:row>18</xdr:row>
      <xdr:rowOff>355062</xdr:rowOff>
    </xdr:to>
    <xdr:cxnSp macro="">
      <xdr:nvCxnSpPr>
        <xdr:cNvPr id="36" name="30 Conector recto de flecha">
          <a:extLst>
            <a:ext uri="{FF2B5EF4-FFF2-40B4-BE49-F238E27FC236}">
              <a16:creationId xmlns:a16="http://schemas.microsoft.com/office/drawing/2014/main" id="{1F5F10C5-7769-4A7F-971A-65A9E8ECABDB}"/>
            </a:ext>
          </a:extLst>
        </xdr:cNvPr>
        <xdr:cNvCxnSpPr/>
      </xdr:nvCxnSpPr>
      <xdr:spPr bwMode="auto">
        <a:xfrm>
          <a:off x="9825808" y="4788517"/>
          <a:ext cx="400916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45</xdr:col>
      <xdr:colOff>183044</xdr:colOff>
      <xdr:row>18</xdr:row>
      <xdr:rowOff>355062</xdr:rowOff>
    </xdr:from>
    <xdr:to>
      <xdr:col>47</xdr:col>
      <xdr:colOff>2069</xdr:colOff>
      <xdr:row>18</xdr:row>
      <xdr:rowOff>355062</xdr:rowOff>
    </xdr:to>
    <xdr:cxnSp macro="">
      <xdr:nvCxnSpPr>
        <xdr:cNvPr id="37" name="30 Conector recto de flecha">
          <a:extLst>
            <a:ext uri="{FF2B5EF4-FFF2-40B4-BE49-F238E27FC236}">
              <a16:creationId xmlns:a16="http://schemas.microsoft.com/office/drawing/2014/main" id="{590FC586-D6A4-4DCE-B746-F3372D7F4375}"/>
            </a:ext>
          </a:extLst>
        </xdr:cNvPr>
        <xdr:cNvCxnSpPr/>
      </xdr:nvCxnSpPr>
      <xdr:spPr bwMode="auto">
        <a:xfrm>
          <a:off x="11238971" y="4788517"/>
          <a:ext cx="380134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51</xdr:col>
      <xdr:colOff>183044</xdr:colOff>
      <xdr:row>18</xdr:row>
      <xdr:rowOff>355062</xdr:rowOff>
    </xdr:from>
    <xdr:to>
      <xdr:col>53</xdr:col>
      <xdr:colOff>2069</xdr:colOff>
      <xdr:row>18</xdr:row>
      <xdr:rowOff>355062</xdr:rowOff>
    </xdr:to>
    <xdr:cxnSp macro="">
      <xdr:nvCxnSpPr>
        <xdr:cNvPr id="38" name="30 Conector recto de flecha">
          <a:extLst>
            <a:ext uri="{FF2B5EF4-FFF2-40B4-BE49-F238E27FC236}">
              <a16:creationId xmlns:a16="http://schemas.microsoft.com/office/drawing/2014/main" id="{54FA8E18-DB02-43CE-852A-41E2C47F54AA}"/>
            </a:ext>
          </a:extLst>
        </xdr:cNvPr>
        <xdr:cNvCxnSpPr/>
      </xdr:nvCxnSpPr>
      <xdr:spPr bwMode="auto">
        <a:xfrm>
          <a:off x="12645208" y="4788517"/>
          <a:ext cx="393988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57</xdr:col>
      <xdr:colOff>106844</xdr:colOff>
      <xdr:row>18</xdr:row>
      <xdr:rowOff>355062</xdr:rowOff>
    </xdr:from>
    <xdr:to>
      <xdr:col>58</xdr:col>
      <xdr:colOff>154469</xdr:colOff>
      <xdr:row>18</xdr:row>
      <xdr:rowOff>355062</xdr:rowOff>
    </xdr:to>
    <xdr:cxnSp macro="">
      <xdr:nvCxnSpPr>
        <xdr:cNvPr id="39" name="30 Conector recto de flecha">
          <a:extLst>
            <a:ext uri="{FF2B5EF4-FFF2-40B4-BE49-F238E27FC236}">
              <a16:creationId xmlns:a16="http://schemas.microsoft.com/office/drawing/2014/main" id="{A7F53F24-40F3-4989-858C-A763A0701B43}"/>
            </a:ext>
          </a:extLst>
        </xdr:cNvPr>
        <xdr:cNvCxnSpPr/>
      </xdr:nvCxnSpPr>
      <xdr:spPr bwMode="auto">
        <a:xfrm>
          <a:off x="14058371" y="4788517"/>
          <a:ext cx="380134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67</xdr:col>
      <xdr:colOff>7939</xdr:colOff>
      <xdr:row>18</xdr:row>
      <xdr:rowOff>8505</xdr:rowOff>
    </xdr:from>
    <xdr:to>
      <xdr:col>85</xdr:col>
      <xdr:colOff>1702</xdr:colOff>
      <xdr:row>18</xdr:row>
      <xdr:rowOff>306052</xdr:rowOff>
    </xdr:to>
    <xdr:sp macro="" textlink="">
      <xdr:nvSpPr>
        <xdr:cNvPr id="29" name="Rectangle 626">
          <a:extLst>
            <a:ext uri="{FF2B5EF4-FFF2-40B4-BE49-F238E27FC236}">
              <a16:creationId xmlns:a16="http://schemas.microsoft.com/office/drawing/2014/main" id="{76F6E3B2-910E-4FB5-8161-8409ACB33055}"/>
            </a:ext>
          </a:extLst>
        </xdr:cNvPr>
        <xdr:cNvSpPr>
          <a:spLocks noChangeArrowheads="1"/>
        </xdr:cNvSpPr>
      </xdr:nvSpPr>
      <xdr:spPr bwMode="auto">
        <a:xfrm>
          <a:off x="16532113" y="4413818"/>
          <a:ext cx="4016375" cy="29754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ÁREAS OPTATIVA DE PROFUNDIZACIÓN</a:t>
          </a:r>
        </a:p>
      </xdr:txBody>
    </xdr:sp>
    <xdr:clientData/>
  </xdr:twoCellAnchor>
  <xdr:twoCellAnchor>
    <xdr:from>
      <xdr:col>67</xdr:col>
      <xdr:colOff>7935</xdr:colOff>
      <xdr:row>9</xdr:row>
      <xdr:rowOff>166688</xdr:rowOff>
    </xdr:from>
    <xdr:to>
      <xdr:col>85</xdr:col>
      <xdr:colOff>3172</xdr:colOff>
      <xdr:row>10</xdr:row>
      <xdr:rowOff>1592</xdr:rowOff>
    </xdr:to>
    <xdr:sp macro="" textlink="">
      <xdr:nvSpPr>
        <xdr:cNvPr id="30" name="Rectangle 626">
          <a:extLst>
            <a:ext uri="{FF2B5EF4-FFF2-40B4-BE49-F238E27FC236}">
              <a16:creationId xmlns:a16="http://schemas.microsoft.com/office/drawing/2014/main" id="{10AEA030-CA75-4728-88F4-D14379CCD0B0}"/>
            </a:ext>
          </a:extLst>
        </xdr:cNvPr>
        <xdr:cNvSpPr>
          <a:spLocks noChangeArrowheads="1"/>
        </xdr:cNvSpPr>
      </xdr:nvSpPr>
      <xdr:spPr bwMode="auto">
        <a:xfrm>
          <a:off x="16467135" y="2566988"/>
          <a:ext cx="3986212" cy="29210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s-MX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ASIGNATURA OPTATIVA DEL ÁREA CURRICULAR COMÚN</a:t>
          </a:r>
        </a:p>
      </xdr:txBody>
    </xdr:sp>
    <xdr:clientData/>
  </xdr:twoCellAnchor>
  <xdr:twoCellAnchor>
    <xdr:from>
      <xdr:col>9</xdr:col>
      <xdr:colOff>158749</xdr:colOff>
      <xdr:row>26</xdr:row>
      <xdr:rowOff>306917</xdr:rowOff>
    </xdr:from>
    <xdr:to>
      <xdr:col>10</xdr:col>
      <xdr:colOff>200024</xdr:colOff>
      <xdr:row>26</xdr:row>
      <xdr:rowOff>306917</xdr:rowOff>
    </xdr:to>
    <xdr:cxnSp macro="">
      <xdr:nvCxnSpPr>
        <xdr:cNvPr id="33" name="30 Conector recto de flecha">
          <a:extLst>
            <a:ext uri="{FF2B5EF4-FFF2-40B4-BE49-F238E27FC236}">
              <a16:creationId xmlns:a16="http://schemas.microsoft.com/office/drawing/2014/main" id="{27377937-F853-43E6-B61C-D4D3CC15FB38}"/>
            </a:ext>
          </a:extLst>
        </xdr:cNvPr>
        <xdr:cNvCxnSpPr/>
      </xdr:nvCxnSpPr>
      <xdr:spPr bwMode="auto">
        <a:xfrm>
          <a:off x="2370666" y="6762750"/>
          <a:ext cx="358775" cy="0"/>
        </a:xfrm>
        <a:prstGeom prst="straightConnector1">
          <a:avLst/>
        </a:prstGeom>
        <a:solidFill>
          <a:srgbClr val="FFFFCC"/>
        </a:solidFill>
        <a:ln w="15875" cap="flat" cmpd="sng" algn="ctr">
          <a:solidFill>
            <a:schemeClr val="tx1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CC"/>
        </a:solidFill>
        <a:ln w="12700" cap="flat" cmpd="sng" algn="ctr">
          <a:solidFill>
            <a:srgbClr val="00008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CC"/>
        </a:solidFill>
        <a:ln w="12700" cap="flat" cmpd="sng" algn="ctr">
          <a:solidFill>
            <a:srgbClr val="00008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N1313"/>
  <sheetViews>
    <sheetView tabSelected="1" topLeftCell="A25" zoomScaleNormal="100" zoomScaleSheetLayoutView="130" workbookViewId="0">
      <selection activeCell="AD42" sqref="AD42"/>
    </sheetView>
  </sheetViews>
  <sheetFormatPr baseColWidth="10" defaultColWidth="11.42578125" defaultRowHeight="11.25" x14ac:dyDescent="0.2"/>
  <cols>
    <col min="1" max="1" width="1.85546875" style="3" customWidth="1"/>
    <col min="2" max="2" width="0.7109375" style="3" customWidth="1"/>
    <col min="3" max="3" width="14.85546875" style="14" customWidth="1"/>
    <col min="4" max="4" width="1" style="3" customWidth="1"/>
    <col min="5" max="5" width="3.28515625" style="15" customWidth="1"/>
    <col min="6" max="6" width="3.42578125" style="16" customWidth="1"/>
    <col min="7" max="7" width="3" style="15" customWidth="1"/>
    <col min="8" max="8" width="2.85546875" style="14" customWidth="1"/>
    <col min="9" max="9" width="1.85546875" style="15" customWidth="1"/>
    <col min="10" max="10" width="4.7109375" style="14" customWidth="1"/>
    <col min="11" max="11" width="3.28515625" style="15" customWidth="1"/>
    <col min="12" max="12" width="3.85546875" style="14" customWidth="1"/>
    <col min="13" max="13" width="3" style="15" customWidth="1"/>
    <col min="14" max="14" width="4.140625" style="14" customWidth="1"/>
    <col min="15" max="15" width="1.85546875" style="15" customWidth="1"/>
    <col min="16" max="16" width="4.7109375" style="14" customWidth="1"/>
    <col min="17" max="17" width="3.28515625" style="3" customWidth="1"/>
    <col min="18" max="18" width="3.42578125" style="14" customWidth="1"/>
    <col min="19" max="19" width="3" style="3" customWidth="1"/>
    <col min="20" max="20" width="4.42578125" style="14" customWidth="1"/>
    <col min="21" max="21" width="1.85546875" style="3" customWidth="1"/>
    <col min="22" max="22" width="4.7109375" style="14" customWidth="1"/>
    <col min="23" max="23" width="3.28515625" style="3" customWidth="1"/>
    <col min="24" max="24" width="3.42578125" style="14" customWidth="1"/>
    <col min="25" max="25" width="3" style="3" customWidth="1"/>
    <col min="26" max="26" width="3.7109375" style="14" customWidth="1"/>
    <col min="27" max="27" width="1.85546875" style="3" customWidth="1"/>
    <col min="28" max="28" width="4.7109375" style="14" customWidth="1"/>
    <col min="29" max="29" width="3.28515625" style="3" customWidth="1"/>
    <col min="30" max="30" width="3.7109375" style="14" customWidth="1"/>
    <col min="31" max="31" width="3" style="3" customWidth="1"/>
    <col min="32" max="32" width="4" style="14" customWidth="1"/>
    <col min="33" max="33" width="1.85546875" style="3" customWidth="1"/>
    <col min="34" max="34" width="4.7109375" style="14" customWidth="1"/>
    <col min="35" max="35" width="3.28515625" style="3" customWidth="1"/>
    <col min="36" max="36" width="3.42578125" style="14" customWidth="1"/>
    <col min="37" max="37" width="3" style="3" customWidth="1"/>
    <col min="38" max="38" width="4" style="14" customWidth="1"/>
    <col min="39" max="39" width="1.85546875" style="3" customWidth="1"/>
    <col min="40" max="40" width="5.140625" style="14" customWidth="1"/>
    <col min="41" max="41" width="3.28515625" style="3" customWidth="1"/>
    <col min="42" max="42" width="3.7109375" style="14" customWidth="1"/>
    <col min="43" max="43" width="3" style="3" customWidth="1"/>
    <col min="44" max="44" width="4.42578125" style="14" bestFit="1" customWidth="1"/>
    <col min="45" max="45" width="1.85546875" style="3" customWidth="1"/>
    <col min="46" max="46" width="6.140625" style="14" bestFit="1" customWidth="1"/>
    <col min="47" max="47" width="3.28515625" style="3" customWidth="1"/>
    <col min="48" max="48" width="3.42578125" style="14" customWidth="1"/>
    <col min="49" max="49" width="3" style="3" customWidth="1"/>
    <col min="50" max="50" width="3.85546875" style="14" customWidth="1"/>
    <col min="51" max="51" width="1.85546875" style="3" customWidth="1"/>
    <col min="52" max="52" width="5" style="14" customWidth="1"/>
    <col min="53" max="57" width="3.28515625" style="14" customWidth="1"/>
    <col min="58" max="58" width="6.140625" style="14" bestFit="1" customWidth="1"/>
    <col min="59" max="63" width="3.28515625" style="14" customWidth="1"/>
    <col min="64" max="64" width="6.140625" style="14" bestFit="1" customWidth="1"/>
    <col min="65" max="65" width="0.85546875" style="3" customWidth="1"/>
    <col min="66" max="66" width="16.28515625" style="3" customWidth="1"/>
    <col min="67" max="67" width="1.28515625" style="3" customWidth="1"/>
    <col min="68" max="79" width="3.28515625" style="3" customWidth="1"/>
    <col min="80" max="84" width="3.42578125" style="3" customWidth="1"/>
    <col min="85" max="85" width="3.28515625" style="3" customWidth="1"/>
    <col min="86" max="86" width="11.42578125" style="3"/>
    <col min="87" max="91" width="3.28515625" style="3" customWidth="1"/>
    <col min="92" max="16384" width="11.42578125" style="3"/>
  </cols>
  <sheetData>
    <row r="1" spans="1:196" s="2" customFormat="1" ht="59.45" customHeight="1" x14ac:dyDescent="0.2">
      <c r="A1" s="180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31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</row>
    <row r="2" spans="1:196" ht="5.0999999999999996" customHeight="1" thickBot="1" x14ac:dyDescent="0.25">
      <c r="A2" s="18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</row>
    <row r="3" spans="1:196" s="5" customFormat="1" ht="19.5" customHeight="1" thickTop="1" thickBot="1" x14ac:dyDescent="0.25">
      <c r="A3" s="18"/>
      <c r="B3" s="18"/>
      <c r="C3" s="67" t="s">
        <v>1</v>
      </c>
      <c r="D3" s="33"/>
      <c r="E3" s="181" t="s">
        <v>2</v>
      </c>
      <c r="F3" s="181"/>
      <c r="G3" s="181"/>
      <c r="H3" s="181"/>
      <c r="I3" s="181"/>
      <c r="J3" s="181"/>
      <c r="K3" s="181" t="s">
        <v>3</v>
      </c>
      <c r="L3" s="181"/>
      <c r="M3" s="181"/>
      <c r="N3" s="181"/>
      <c r="O3" s="181"/>
      <c r="P3" s="181"/>
      <c r="Q3" s="181" t="s">
        <v>4</v>
      </c>
      <c r="R3" s="181"/>
      <c r="S3" s="181"/>
      <c r="T3" s="181"/>
      <c r="U3" s="181"/>
      <c r="V3" s="181"/>
      <c r="W3" s="181" t="s">
        <v>5</v>
      </c>
      <c r="X3" s="181"/>
      <c r="Y3" s="181"/>
      <c r="Z3" s="181"/>
      <c r="AA3" s="181"/>
      <c r="AB3" s="181"/>
      <c r="AC3" s="181" t="s">
        <v>6</v>
      </c>
      <c r="AD3" s="181"/>
      <c r="AE3" s="181"/>
      <c r="AF3" s="181"/>
      <c r="AG3" s="181"/>
      <c r="AH3" s="181"/>
      <c r="AI3" s="181" t="s">
        <v>7</v>
      </c>
      <c r="AJ3" s="181"/>
      <c r="AK3" s="181"/>
      <c r="AL3" s="181"/>
      <c r="AM3" s="181"/>
      <c r="AN3" s="181"/>
      <c r="AO3" s="181" t="s">
        <v>8</v>
      </c>
      <c r="AP3" s="181"/>
      <c r="AQ3" s="181"/>
      <c r="AR3" s="181"/>
      <c r="AS3" s="181"/>
      <c r="AT3" s="181"/>
      <c r="AU3" s="181" t="s">
        <v>9</v>
      </c>
      <c r="AV3" s="181"/>
      <c r="AW3" s="181"/>
      <c r="AX3" s="181"/>
      <c r="AY3" s="181"/>
      <c r="AZ3" s="181"/>
      <c r="BA3" s="181" t="s">
        <v>10</v>
      </c>
      <c r="BB3" s="181"/>
      <c r="BC3" s="181"/>
      <c r="BD3" s="181"/>
      <c r="BE3" s="181"/>
      <c r="BF3" s="181"/>
      <c r="BG3" s="181" t="s">
        <v>11</v>
      </c>
      <c r="BH3" s="181"/>
      <c r="BI3" s="181"/>
      <c r="BJ3" s="181"/>
      <c r="BK3" s="181"/>
      <c r="BL3" s="181"/>
      <c r="BM3" s="34"/>
      <c r="BN3" s="35"/>
      <c r="BO3" s="2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</row>
    <row r="4" spans="1:196" s="4" customFormat="1" ht="5.0999999999999996" customHeight="1" thickTop="1" x14ac:dyDescent="0.2">
      <c r="A4" s="18"/>
      <c r="B4" s="18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21"/>
      <c r="BP4" s="21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</row>
    <row r="5" spans="1:196" s="1" customFormat="1" ht="36.950000000000003" customHeight="1" x14ac:dyDescent="0.2">
      <c r="A5" s="18"/>
      <c r="B5" s="18"/>
      <c r="C5" s="183"/>
      <c r="D5" s="105"/>
      <c r="E5" s="135" t="s">
        <v>48</v>
      </c>
      <c r="F5" s="136"/>
      <c r="G5" s="136"/>
      <c r="H5" s="136"/>
      <c r="I5" s="136"/>
      <c r="J5" s="137"/>
      <c r="K5" s="135" t="s">
        <v>49</v>
      </c>
      <c r="L5" s="136"/>
      <c r="M5" s="136"/>
      <c r="N5" s="136"/>
      <c r="O5" s="136"/>
      <c r="P5" s="137"/>
      <c r="Q5" s="138" t="s">
        <v>50</v>
      </c>
      <c r="R5" s="139"/>
      <c r="S5" s="139"/>
      <c r="T5" s="139"/>
      <c r="U5" s="139"/>
      <c r="V5" s="140"/>
      <c r="W5" s="138" t="s">
        <v>12</v>
      </c>
      <c r="X5" s="139"/>
      <c r="Y5" s="139"/>
      <c r="Z5" s="139"/>
      <c r="AA5" s="139"/>
      <c r="AB5" s="140"/>
      <c r="AC5" s="138" t="s">
        <v>53</v>
      </c>
      <c r="AD5" s="139"/>
      <c r="AE5" s="139"/>
      <c r="AF5" s="139"/>
      <c r="AG5" s="139"/>
      <c r="AH5" s="140"/>
      <c r="AI5" s="138" t="s">
        <v>54</v>
      </c>
      <c r="AJ5" s="139"/>
      <c r="AK5" s="139"/>
      <c r="AL5" s="139"/>
      <c r="AM5" s="139"/>
      <c r="AN5" s="140"/>
      <c r="AO5" s="168" t="s">
        <v>55</v>
      </c>
      <c r="AP5" s="169"/>
      <c r="AQ5" s="169"/>
      <c r="AR5" s="169"/>
      <c r="AS5" s="169"/>
      <c r="AT5" s="170"/>
      <c r="AU5" s="168" t="s">
        <v>127</v>
      </c>
      <c r="AV5" s="169"/>
      <c r="AW5" s="169"/>
      <c r="AX5" s="169"/>
      <c r="AY5" s="169"/>
      <c r="AZ5" s="170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96"/>
      <c r="BN5" s="8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</row>
    <row r="6" spans="1:196" s="6" customFormat="1" ht="9.6" customHeight="1" x14ac:dyDescent="0.2">
      <c r="A6" s="18"/>
      <c r="B6" s="18"/>
      <c r="C6" s="183"/>
      <c r="D6" s="101"/>
      <c r="E6" s="73" t="s">
        <v>13</v>
      </c>
      <c r="F6" s="74">
        <v>48</v>
      </c>
      <c r="G6" s="75" t="s">
        <v>14</v>
      </c>
      <c r="H6" s="74">
        <v>16</v>
      </c>
      <c r="I6" s="75" t="s">
        <v>15</v>
      </c>
      <c r="J6" s="77">
        <f>(F6+H6)*0.0625</f>
        <v>4</v>
      </c>
      <c r="K6" s="73" t="s">
        <v>13</v>
      </c>
      <c r="L6" s="74">
        <v>48</v>
      </c>
      <c r="M6" s="75" t="s">
        <v>14</v>
      </c>
      <c r="N6" s="74">
        <v>24</v>
      </c>
      <c r="O6" s="75" t="s">
        <v>15</v>
      </c>
      <c r="P6" s="78">
        <f>(L6+N6)*0.0625</f>
        <v>4.5</v>
      </c>
      <c r="Q6" s="73" t="s">
        <v>13</v>
      </c>
      <c r="R6" s="74">
        <v>24</v>
      </c>
      <c r="S6" s="75" t="s">
        <v>14</v>
      </c>
      <c r="T6" s="74">
        <v>16</v>
      </c>
      <c r="U6" s="75" t="s">
        <v>15</v>
      </c>
      <c r="V6" s="78">
        <f>(R6+T6)*0.0625</f>
        <v>2.5</v>
      </c>
      <c r="W6" s="73" t="s">
        <v>13</v>
      </c>
      <c r="X6" s="74">
        <v>24</v>
      </c>
      <c r="Y6" s="75" t="s">
        <v>14</v>
      </c>
      <c r="Z6" s="74">
        <v>16</v>
      </c>
      <c r="AA6" s="75" t="s">
        <v>15</v>
      </c>
      <c r="AB6" s="78">
        <f>(X6+Z6)*0.0625</f>
        <v>2.5</v>
      </c>
      <c r="AC6" s="73" t="s">
        <v>13</v>
      </c>
      <c r="AD6" s="74">
        <v>24</v>
      </c>
      <c r="AE6" s="75" t="s">
        <v>14</v>
      </c>
      <c r="AF6" s="74">
        <v>16</v>
      </c>
      <c r="AG6" s="75" t="s">
        <v>15</v>
      </c>
      <c r="AH6" s="78">
        <f>(AD6+AF6)*0.0625</f>
        <v>2.5</v>
      </c>
      <c r="AI6" s="73" t="s">
        <v>13</v>
      </c>
      <c r="AJ6" s="74">
        <v>72</v>
      </c>
      <c r="AK6" s="75" t="s">
        <v>14</v>
      </c>
      <c r="AL6" s="74">
        <v>40</v>
      </c>
      <c r="AM6" s="75" t="s">
        <v>15</v>
      </c>
      <c r="AN6" s="77">
        <f>(AJ6+AL6)*0.0625</f>
        <v>7</v>
      </c>
      <c r="AO6" s="73" t="s">
        <v>13</v>
      </c>
      <c r="AP6" s="74">
        <v>24</v>
      </c>
      <c r="AQ6" s="75" t="s">
        <v>14</v>
      </c>
      <c r="AR6" s="74">
        <v>16</v>
      </c>
      <c r="AS6" s="75" t="s">
        <v>15</v>
      </c>
      <c r="AT6" s="78">
        <f>(AP6+AR6)*0.0625</f>
        <v>2.5</v>
      </c>
      <c r="AU6" s="73" t="s">
        <v>13</v>
      </c>
      <c r="AV6" s="74">
        <v>24</v>
      </c>
      <c r="AW6" s="75" t="s">
        <v>14</v>
      </c>
      <c r="AX6" s="74">
        <v>16</v>
      </c>
      <c r="AY6" s="75" t="s">
        <v>15</v>
      </c>
      <c r="AZ6" s="78">
        <f>(AV6+AX6)*0.0625</f>
        <v>2.5</v>
      </c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97"/>
      <c r="BN6" s="182"/>
      <c r="BO6" s="119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</row>
    <row r="7" spans="1:196" s="1" customFormat="1" ht="36.950000000000003" customHeight="1" x14ac:dyDescent="0.2">
      <c r="A7" s="18"/>
      <c r="B7" s="18"/>
      <c r="C7" s="183"/>
      <c r="D7" s="104"/>
      <c r="E7" s="85"/>
      <c r="F7" s="85"/>
      <c r="G7" s="85"/>
      <c r="H7" s="85"/>
      <c r="I7" s="85"/>
      <c r="J7" s="85"/>
      <c r="K7" s="86"/>
      <c r="L7" s="86"/>
      <c r="M7" s="86"/>
      <c r="N7" s="86"/>
      <c r="O7" s="86"/>
      <c r="P7" s="86"/>
      <c r="Q7" s="138" t="s">
        <v>51</v>
      </c>
      <c r="R7" s="139"/>
      <c r="S7" s="139"/>
      <c r="T7" s="139"/>
      <c r="U7" s="139"/>
      <c r="V7" s="140"/>
      <c r="W7" s="138" t="s">
        <v>52</v>
      </c>
      <c r="X7" s="139"/>
      <c r="Y7" s="139"/>
      <c r="Z7" s="139"/>
      <c r="AA7" s="139"/>
      <c r="AB7" s="140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93"/>
      <c r="AP7" s="93"/>
      <c r="AQ7" s="93"/>
      <c r="AR7" s="93"/>
      <c r="AS7" s="93"/>
      <c r="AT7" s="93"/>
      <c r="AU7" s="86"/>
      <c r="AV7" s="86"/>
      <c r="AW7" s="86"/>
      <c r="AX7" s="94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98"/>
      <c r="BN7" s="182"/>
      <c r="BO7" s="119"/>
      <c r="BP7" s="86"/>
      <c r="BQ7" s="86"/>
      <c r="BR7" s="86"/>
      <c r="BS7" s="86"/>
      <c r="BT7" s="86"/>
      <c r="BU7" s="86"/>
      <c r="BV7" s="106"/>
      <c r="BW7" s="106"/>
      <c r="BX7" s="106"/>
      <c r="BY7" s="106"/>
      <c r="BZ7" s="106"/>
      <c r="CA7" s="106"/>
      <c r="CB7" s="86"/>
      <c r="CC7" s="86"/>
      <c r="CD7" s="86"/>
      <c r="CE7" s="86"/>
      <c r="CF7" s="86"/>
      <c r="CG7" s="86"/>
      <c r="CH7" s="106"/>
    </row>
    <row r="8" spans="1:196" s="6" customFormat="1" ht="9.75" customHeight="1" x14ac:dyDescent="0.2">
      <c r="A8" s="18"/>
      <c r="B8" s="18"/>
      <c r="C8" s="183"/>
      <c r="D8" s="104"/>
      <c r="E8" s="87"/>
      <c r="F8" s="57"/>
      <c r="G8" s="87"/>
      <c r="H8" s="57"/>
      <c r="I8" s="87"/>
      <c r="J8" s="88"/>
      <c r="K8" s="89"/>
      <c r="L8" s="89"/>
      <c r="M8" s="89"/>
      <c r="N8" s="89"/>
      <c r="O8" s="89"/>
      <c r="P8" s="89"/>
      <c r="Q8" s="73" t="s">
        <v>13</v>
      </c>
      <c r="R8" s="74">
        <v>72</v>
      </c>
      <c r="S8" s="75" t="s">
        <v>14</v>
      </c>
      <c r="T8" s="74">
        <v>24</v>
      </c>
      <c r="U8" s="75" t="s">
        <v>15</v>
      </c>
      <c r="V8" s="77">
        <f>TRUNC((R8+T8)*0.0625,2)</f>
        <v>6</v>
      </c>
      <c r="W8" s="73" t="s">
        <v>13</v>
      </c>
      <c r="X8" s="74">
        <v>72</v>
      </c>
      <c r="Y8" s="75" t="s">
        <v>14</v>
      </c>
      <c r="Z8" s="74">
        <v>24</v>
      </c>
      <c r="AA8" s="75" t="s">
        <v>15</v>
      </c>
      <c r="AB8" s="77">
        <f>TRUNC((X8+Z8)*0.0625,2)</f>
        <v>6</v>
      </c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90"/>
      <c r="AP8" s="91"/>
      <c r="AQ8" s="90"/>
      <c r="AR8" s="91"/>
      <c r="AS8" s="90"/>
      <c r="AT8" s="95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99"/>
      <c r="BN8" s="182"/>
      <c r="BO8" s="119"/>
      <c r="BP8" s="89"/>
      <c r="BQ8" s="89"/>
      <c r="BR8" s="89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89"/>
      <c r="CF8" s="89"/>
      <c r="CG8" s="89"/>
      <c r="CH8" s="108"/>
    </row>
    <row r="9" spans="1:196" s="1" customFormat="1" ht="9" customHeight="1" x14ac:dyDescent="0.2">
      <c r="A9" s="18"/>
      <c r="B9" s="22"/>
      <c r="C9" s="68"/>
      <c r="D9" s="101"/>
      <c r="E9" s="90"/>
      <c r="F9" s="91"/>
      <c r="G9" s="90"/>
      <c r="H9" s="91"/>
      <c r="I9" s="90"/>
      <c r="J9" s="92"/>
      <c r="K9" s="90"/>
      <c r="L9" s="91"/>
      <c r="M9" s="90"/>
      <c r="N9" s="91"/>
      <c r="O9" s="90"/>
      <c r="P9" s="92"/>
      <c r="Q9" s="90"/>
      <c r="R9" s="91"/>
      <c r="S9" s="90"/>
      <c r="T9" s="91"/>
      <c r="U9" s="90"/>
      <c r="V9" s="92"/>
      <c r="W9" s="89"/>
      <c r="X9" s="89"/>
      <c r="Y9" s="89"/>
      <c r="Z9" s="89"/>
      <c r="AA9" s="89"/>
      <c r="AB9" s="89"/>
      <c r="AC9" s="90"/>
      <c r="AD9" s="91"/>
      <c r="AE9" s="90"/>
      <c r="AF9" s="91"/>
      <c r="AG9" s="90"/>
      <c r="AH9" s="92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99"/>
      <c r="BN9" s="182"/>
      <c r="BO9" s="119"/>
      <c r="BP9" s="89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106"/>
    </row>
    <row r="10" spans="1:196" s="1" customFormat="1" ht="36" customHeight="1" x14ac:dyDescent="0.15">
      <c r="A10" s="133" t="s">
        <v>16</v>
      </c>
      <c r="B10" s="24"/>
      <c r="C10" s="134" t="s">
        <v>17</v>
      </c>
      <c r="D10" s="42"/>
      <c r="E10" s="135" t="s">
        <v>56</v>
      </c>
      <c r="F10" s="136"/>
      <c r="G10" s="136"/>
      <c r="H10" s="136"/>
      <c r="I10" s="136"/>
      <c r="J10" s="137"/>
      <c r="K10" s="147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9"/>
      <c r="AC10" s="138" t="s">
        <v>63</v>
      </c>
      <c r="AD10" s="139"/>
      <c r="AE10" s="139"/>
      <c r="AF10" s="139"/>
      <c r="AG10" s="139"/>
      <c r="AH10" s="140"/>
      <c r="AI10" s="138" t="s">
        <v>64</v>
      </c>
      <c r="AJ10" s="139"/>
      <c r="AK10" s="139"/>
      <c r="AL10" s="139"/>
      <c r="AM10" s="139"/>
      <c r="AN10" s="140"/>
      <c r="AO10" s="168" t="s">
        <v>65</v>
      </c>
      <c r="AP10" s="169"/>
      <c r="AQ10" s="169"/>
      <c r="AR10" s="169"/>
      <c r="AS10" s="169"/>
      <c r="AT10" s="170"/>
      <c r="AU10" s="168" t="s">
        <v>66</v>
      </c>
      <c r="AV10" s="169"/>
      <c r="AW10" s="169"/>
      <c r="AX10" s="169"/>
      <c r="AY10" s="169"/>
      <c r="AZ10" s="170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206"/>
      <c r="BN10" s="8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</row>
    <row r="11" spans="1:196" s="6" customFormat="1" ht="9.6" customHeight="1" x14ac:dyDescent="0.15">
      <c r="A11" s="133"/>
      <c r="B11" s="23"/>
      <c r="C11" s="134"/>
      <c r="D11" s="39"/>
      <c r="E11" s="73" t="s">
        <v>13</v>
      </c>
      <c r="F11" s="74">
        <v>48</v>
      </c>
      <c r="G11" s="75" t="s">
        <v>14</v>
      </c>
      <c r="H11" s="74">
        <v>24</v>
      </c>
      <c r="I11" s="75" t="s">
        <v>15</v>
      </c>
      <c r="J11" s="78">
        <f>TRUNC((F11+H11)*0.0625,2)</f>
        <v>4.5</v>
      </c>
      <c r="K11" s="150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2"/>
      <c r="AC11" s="73" t="s">
        <v>13</v>
      </c>
      <c r="AD11" s="74">
        <v>72</v>
      </c>
      <c r="AE11" s="75" t="s">
        <v>14</v>
      </c>
      <c r="AF11" s="74">
        <v>24</v>
      </c>
      <c r="AG11" s="75" t="s">
        <v>15</v>
      </c>
      <c r="AH11" s="78">
        <f>TRUNC((AD11+AF11)*0.0625,2)</f>
        <v>6</v>
      </c>
      <c r="AI11" s="73" t="s">
        <v>13</v>
      </c>
      <c r="AJ11" s="74">
        <v>48</v>
      </c>
      <c r="AK11" s="75" t="s">
        <v>14</v>
      </c>
      <c r="AL11" s="74">
        <v>24</v>
      </c>
      <c r="AM11" s="75" t="s">
        <v>15</v>
      </c>
      <c r="AN11" s="78">
        <f>TRUNC((AJ11+AL11)*0.0625,2)</f>
        <v>4.5</v>
      </c>
      <c r="AO11" s="73" t="s">
        <v>13</v>
      </c>
      <c r="AP11" s="74">
        <v>48</v>
      </c>
      <c r="AQ11" s="75" t="s">
        <v>14</v>
      </c>
      <c r="AR11" s="74">
        <v>24</v>
      </c>
      <c r="AS11" s="75" t="s">
        <v>15</v>
      </c>
      <c r="AT11" s="78">
        <f>TRUNC((AP11+AR11)*0.0625,2)</f>
        <v>4.5</v>
      </c>
      <c r="AU11" s="73" t="s">
        <v>13</v>
      </c>
      <c r="AV11" s="74">
        <v>48</v>
      </c>
      <c r="AW11" s="75" t="s">
        <v>14</v>
      </c>
      <c r="AX11" s="74">
        <v>24</v>
      </c>
      <c r="AY11" s="75" t="s">
        <v>15</v>
      </c>
      <c r="AZ11" s="78">
        <f>TRUNC((AV11+AX11)*0.0625,2)</f>
        <v>4.5</v>
      </c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206"/>
      <c r="BN11" s="89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</row>
    <row r="12" spans="1:196" s="6" customFormat="1" ht="9.6" customHeight="1" thickBot="1" x14ac:dyDescent="0.2">
      <c r="A12" s="133"/>
      <c r="B12" s="23"/>
      <c r="C12" s="69"/>
      <c r="D12" s="101"/>
      <c r="E12" s="91"/>
      <c r="F12" s="88"/>
      <c r="G12" s="90"/>
      <c r="H12" s="91"/>
      <c r="I12" s="90"/>
      <c r="J12" s="89"/>
      <c r="K12" s="89"/>
      <c r="L12" s="91"/>
      <c r="M12" s="90"/>
      <c r="N12" s="91"/>
      <c r="O12" s="9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90"/>
      <c r="AF12" s="91"/>
      <c r="AG12" s="90"/>
      <c r="AH12" s="90"/>
      <c r="AI12" s="91"/>
      <c r="AJ12" s="91"/>
      <c r="AK12" s="90"/>
      <c r="AL12" s="91"/>
      <c r="AM12" s="90"/>
      <c r="AN12" s="91"/>
      <c r="AO12" s="91"/>
      <c r="AP12" s="91"/>
      <c r="AQ12" s="90"/>
      <c r="AR12" s="91"/>
      <c r="AS12" s="90"/>
      <c r="AT12" s="91"/>
      <c r="AU12" s="91"/>
      <c r="AV12" s="91"/>
      <c r="AW12" s="90"/>
      <c r="AX12" s="91"/>
      <c r="AY12" s="90"/>
      <c r="AZ12" s="95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206"/>
      <c r="BN12" s="89"/>
      <c r="BO12" s="108"/>
      <c r="BP12" s="86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108"/>
    </row>
    <row r="13" spans="1:196" s="6" customFormat="1" ht="39.950000000000003" customHeight="1" x14ac:dyDescent="0.15">
      <c r="A13" s="133"/>
      <c r="B13" s="23"/>
      <c r="C13" s="69" t="s">
        <v>18</v>
      </c>
      <c r="D13" s="37"/>
      <c r="E13" s="153" t="s">
        <v>19</v>
      </c>
      <c r="F13" s="154"/>
      <c r="G13" s="154"/>
      <c r="H13" s="154"/>
      <c r="I13" s="154"/>
      <c r="J13" s="155"/>
      <c r="K13" s="135" t="s">
        <v>57</v>
      </c>
      <c r="L13" s="136"/>
      <c r="M13" s="136"/>
      <c r="N13" s="136"/>
      <c r="O13" s="136"/>
      <c r="P13" s="137"/>
      <c r="Q13" s="138" t="s">
        <v>58</v>
      </c>
      <c r="R13" s="139"/>
      <c r="S13" s="139"/>
      <c r="T13" s="139"/>
      <c r="U13" s="139"/>
      <c r="V13" s="140"/>
      <c r="W13" s="141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3"/>
      <c r="AO13" s="168" t="s">
        <v>67</v>
      </c>
      <c r="AP13" s="169"/>
      <c r="AQ13" s="169"/>
      <c r="AR13" s="169"/>
      <c r="AS13" s="169"/>
      <c r="AT13" s="170"/>
      <c r="AU13" s="168" t="s">
        <v>68</v>
      </c>
      <c r="AV13" s="169"/>
      <c r="AW13" s="169"/>
      <c r="AX13" s="169"/>
      <c r="AY13" s="169"/>
      <c r="AZ13" s="170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206"/>
      <c r="BN13" s="89"/>
      <c r="BO13" s="108"/>
      <c r="BP13" s="221" t="s">
        <v>69</v>
      </c>
      <c r="BQ13" s="222"/>
      <c r="BR13" s="222"/>
      <c r="BS13" s="222"/>
      <c r="BT13" s="222"/>
      <c r="BU13" s="223"/>
      <c r="BV13" s="221" t="s">
        <v>70</v>
      </c>
      <c r="BW13" s="222"/>
      <c r="BX13" s="222"/>
      <c r="BY13" s="222"/>
      <c r="BZ13" s="222"/>
      <c r="CA13" s="223"/>
      <c r="CB13" s="221" t="s">
        <v>71</v>
      </c>
      <c r="CC13" s="222"/>
      <c r="CD13" s="222"/>
      <c r="CE13" s="222"/>
      <c r="CF13" s="222"/>
      <c r="CG13" s="223"/>
      <c r="CH13" s="108"/>
    </row>
    <row r="14" spans="1:196" s="6" customFormat="1" ht="9.6" customHeight="1" thickBot="1" x14ac:dyDescent="0.2">
      <c r="A14" s="133"/>
      <c r="B14" s="23"/>
      <c r="C14" s="70"/>
      <c r="D14" s="39"/>
      <c r="E14" s="73" t="s">
        <v>13</v>
      </c>
      <c r="F14" s="74">
        <v>48</v>
      </c>
      <c r="G14" s="75" t="s">
        <v>14</v>
      </c>
      <c r="H14" s="74">
        <v>24</v>
      </c>
      <c r="I14" s="75" t="s">
        <v>15</v>
      </c>
      <c r="J14" s="76">
        <f>TRUNC((F14+H14)*0.0625,2)</f>
        <v>4.5</v>
      </c>
      <c r="K14" s="73" t="s">
        <v>13</v>
      </c>
      <c r="L14" s="74">
        <v>72</v>
      </c>
      <c r="M14" s="75" t="s">
        <v>14</v>
      </c>
      <c r="N14" s="74">
        <v>24</v>
      </c>
      <c r="O14" s="75" t="s">
        <v>15</v>
      </c>
      <c r="P14" s="79">
        <f>TRUNC((L14+N14)*0.0625,2)</f>
        <v>6</v>
      </c>
      <c r="Q14" s="73" t="s">
        <v>13</v>
      </c>
      <c r="R14" s="74">
        <v>48</v>
      </c>
      <c r="S14" s="75" t="s">
        <v>14</v>
      </c>
      <c r="T14" s="74">
        <v>24</v>
      </c>
      <c r="U14" s="75" t="s">
        <v>15</v>
      </c>
      <c r="V14" s="76">
        <f>TRUNC((R14+T14)*0.0625,2)</f>
        <v>4.5</v>
      </c>
      <c r="W14" s="144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6"/>
      <c r="AO14" s="73" t="s">
        <v>13</v>
      </c>
      <c r="AP14" s="74">
        <v>48</v>
      </c>
      <c r="AQ14" s="75" t="s">
        <v>14</v>
      </c>
      <c r="AR14" s="74">
        <v>24</v>
      </c>
      <c r="AS14" s="75" t="s">
        <v>15</v>
      </c>
      <c r="AT14" s="78">
        <f>TRUNC((AP14+AR14)*0.0625,2)</f>
        <v>4.5</v>
      </c>
      <c r="AU14" s="73" t="s">
        <v>13</v>
      </c>
      <c r="AV14" s="74">
        <v>48</v>
      </c>
      <c r="AW14" s="75" t="s">
        <v>14</v>
      </c>
      <c r="AX14" s="74">
        <v>24</v>
      </c>
      <c r="AY14" s="75" t="s">
        <v>15</v>
      </c>
      <c r="AZ14" s="78">
        <f>TRUNC((AV14+AX14)*0.0625,2)</f>
        <v>4.5</v>
      </c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206"/>
      <c r="BN14" s="89"/>
      <c r="BO14" s="108"/>
      <c r="BP14" s="80" t="s">
        <v>13</v>
      </c>
      <c r="BQ14" s="81">
        <v>24</v>
      </c>
      <c r="BR14" s="82" t="s">
        <v>14</v>
      </c>
      <c r="BS14" s="81">
        <v>16</v>
      </c>
      <c r="BT14" s="82" t="s">
        <v>15</v>
      </c>
      <c r="BU14" s="83">
        <f>TRUNC((BQ14+BS14)*0.0625,2)</f>
        <v>2.5</v>
      </c>
      <c r="BV14" s="80" t="s">
        <v>13</v>
      </c>
      <c r="BW14" s="81">
        <v>24</v>
      </c>
      <c r="BX14" s="82" t="s">
        <v>14</v>
      </c>
      <c r="BY14" s="81">
        <v>16</v>
      </c>
      <c r="BZ14" s="82" t="s">
        <v>15</v>
      </c>
      <c r="CA14" s="83">
        <f>TRUNC((BW14+BY14)*0.0625,2)</f>
        <v>2.5</v>
      </c>
      <c r="CB14" s="80" t="s">
        <v>13</v>
      </c>
      <c r="CC14" s="81">
        <v>24</v>
      </c>
      <c r="CD14" s="82" t="s">
        <v>14</v>
      </c>
      <c r="CE14" s="81">
        <v>16</v>
      </c>
      <c r="CF14" s="82" t="s">
        <v>15</v>
      </c>
      <c r="CG14" s="83">
        <f>TRUNC((CC14+CE14)*0.0625,2)</f>
        <v>2.5</v>
      </c>
      <c r="CH14" s="108"/>
    </row>
    <row r="15" spans="1:196" s="6" customFormat="1" ht="9.6" customHeight="1" x14ac:dyDescent="0.15">
      <c r="A15" s="133"/>
      <c r="B15" s="23"/>
      <c r="C15" s="70"/>
      <c r="D15" s="101"/>
      <c r="E15" s="102"/>
      <c r="F15" s="91"/>
      <c r="G15" s="90"/>
      <c r="H15" s="91"/>
      <c r="I15" s="90"/>
      <c r="J15" s="89"/>
      <c r="K15" s="89"/>
      <c r="L15" s="103"/>
      <c r="M15" s="103"/>
      <c r="N15" s="103"/>
      <c r="O15" s="103"/>
      <c r="P15" s="91"/>
      <c r="Q15" s="91"/>
      <c r="R15" s="91"/>
      <c r="S15" s="90"/>
      <c r="T15" s="91"/>
      <c r="U15" s="90"/>
      <c r="V15" s="90"/>
      <c r="W15" s="90"/>
      <c r="X15" s="90"/>
      <c r="Y15" s="90"/>
      <c r="Z15" s="90"/>
      <c r="AA15" s="90"/>
      <c r="AB15" s="90"/>
      <c r="AC15" s="90"/>
      <c r="AD15" s="91"/>
      <c r="AE15" s="90"/>
      <c r="AF15" s="91"/>
      <c r="AG15" s="90"/>
      <c r="AH15" s="95"/>
      <c r="AI15" s="90"/>
      <c r="AJ15" s="91"/>
      <c r="AK15" s="90"/>
      <c r="AL15" s="91"/>
      <c r="AM15" s="90"/>
      <c r="AN15" s="95"/>
      <c r="AO15" s="90"/>
      <c r="AP15" s="91"/>
      <c r="AQ15" s="90"/>
      <c r="AR15" s="91"/>
      <c r="AS15" s="90"/>
      <c r="AT15" s="95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206"/>
      <c r="BN15" s="89"/>
      <c r="BO15" s="108"/>
      <c r="BP15" s="86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108"/>
    </row>
    <row r="16" spans="1:196" s="6" customFormat="1" ht="36" customHeight="1" x14ac:dyDescent="0.15">
      <c r="A16" s="133"/>
      <c r="B16" s="23"/>
      <c r="C16" s="134" t="s">
        <v>20</v>
      </c>
      <c r="D16" s="105"/>
      <c r="E16" s="135" t="s">
        <v>59</v>
      </c>
      <c r="F16" s="136"/>
      <c r="G16" s="136"/>
      <c r="H16" s="136"/>
      <c r="I16" s="136"/>
      <c r="J16" s="137"/>
      <c r="K16" s="135" t="s">
        <v>60</v>
      </c>
      <c r="L16" s="136"/>
      <c r="M16" s="136"/>
      <c r="N16" s="136"/>
      <c r="O16" s="136"/>
      <c r="P16" s="137"/>
      <c r="Q16" s="138" t="s">
        <v>61</v>
      </c>
      <c r="R16" s="139"/>
      <c r="S16" s="139"/>
      <c r="T16" s="139"/>
      <c r="U16" s="139"/>
      <c r="V16" s="140"/>
      <c r="W16" s="138" t="s">
        <v>62</v>
      </c>
      <c r="X16" s="139"/>
      <c r="Y16" s="139"/>
      <c r="Z16" s="139"/>
      <c r="AA16" s="139"/>
      <c r="AB16" s="140"/>
      <c r="AC16" s="89"/>
      <c r="AD16" s="89"/>
      <c r="AE16" s="89"/>
      <c r="AF16" s="89"/>
      <c r="AG16" s="89"/>
      <c r="AH16" s="89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206"/>
      <c r="BN16" s="89"/>
      <c r="BO16" s="108"/>
      <c r="BP16" s="86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108"/>
    </row>
    <row r="17" spans="1:86" s="6" customFormat="1" ht="9.6" customHeight="1" x14ac:dyDescent="0.15">
      <c r="A17" s="133"/>
      <c r="B17" s="23"/>
      <c r="C17" s="134"/>
      <c r="D17" s="101"/>
      <c r="E17" s="73" t="s">
        <v>13</v>
      </c>
      <c r="F17" s="74">
        <v>48</v>
      </c>
      <c r="G17" s="75" t="s">
        <v>14</v>
      </c>
      <c r="H17" s="74">
        <v>24</v>
      </c>
      <c r="I17" s="75" t="s">
        <v>15</v>
      </c>
      <c r="J17" s="76">
        <f>TRUNC((F17+H17)*0.0625,2)</f>
        <v>4.5</v>
      </c>
      <c r="K17" s="73" t="s">
        <v>13</v>
      </c>
      <c r="L17" s="74">
        <v>48</v>
      </c>
      <c r="M17" s="75" t="s">
        <v>14</v>
      </c>
      <c r="N17" s="74">
        <v>24</v>
      </c>
      <c r="O17" s="75" t="s">
        <v>15</v>
      </c>
      <c r="P17" s="76">
        <f>TRUNC((L17+N17)*0.0625,2)</f>
        <v>4.5</v>
      </c>
      <c r="Q17" s="73" t="s">
        <v>13</v>
      </c>
      <c r="R17" s="74">
        <v>72</v>
      </c>
      <c r="S17" s="75" t="s">
        <v>14</v>
      </c>
      <c r="T17" s="74">
        <v>36</v>
      </c>
      <c r="U17" s="75" t="s">
        <v>15</v>
      </c>
      <c r="V17" s="76">
        <f>TRUNC((R17+T17)*0.0625,2)</f>
        <v>6.75</v>
      </c>
      <c r="W17" s="73" t="s">
        <v>13</v>
      </c>
      <c r="X17" s="74">
        <v>72</v>
      </c>
      <c r="Y17" s="75" t="s">
        <v>14</v>
      </c>
      <c r="Z17" s="74">
        <v>36</v>
      </c>
      <c r="AA17" s="75" t="s">
        <v>15</v>
      </c>
      <c r="AB17" s="76">
        <f>TRUNC((X17+Z17)*0.0625,2)</f>
        <v>6.75</v>
      </c>
      <c r="AC17" s="89"/>
      <c r="AD17" s="89"/>
      <c r="AE17" s="89"/>
      <c r="AF17" s="89"/>
      <c r="AG17" s="89"/>
      <c r="AH17" s="89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206"/>
      <c r="BN17" s="89"/>
      <c r="BO17" s="108"/>
      <c r="BP17" s="86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108"/>
    </row>
    <row r="18" spans="1:86" s="6" customFormat="1" ht="9.6" customHeight="1" x14ac:dyDescent="0.15">
      <c r="A18" s="133"/>
      <c r="B18" s="23"/>
      <c r="C18" s="69"/>
      <c r="D18" s="101"/>
      <c r="E18" s="102"/>
      <c r="F18" s="91"/>
      <c r="G18" s="90"/>
      <c r="H18" s="91"/>
      <c r="I18" s="90"/>
      <c r="J18" s="89"/>
      <c r="K18" s="89"/>
      <c r="L18" s="91"/>
      <c r="M18" s="90"/>
      <c r="N18" s="91"/>
      <c r="O18" s="90"/>
      <c r="P18" s="92"/>
      <c r="Q18" s="90"/>
      <c r="R18" s="91"/>
      <c r="S18" s="90"/>
      <c r="T18" s="91"/>
      <c r="U18" s="90"/>
      <c r="V18" s="95"/>
      <c r="W18" s="90"/>
      <c r="X18" s="91"/>
      <c r="Y18" s="90"/>
      <c r="Z18" s="91"/>
      <c r="AA18" s="90"/>
      <c r="AB18" s="86"/>
      <c r="AC18" s="86"/>
      <c r="AD18" s="86"/>
      <c r="AE18" s="90"/>
      <c r="AF18" s="91"/>
      <c r="AG18" s="90"/>
      <c r="AH18" s="107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206"/>
      <c r="BN18" s="89"/>
      <c r="BO18" s="108"/>
      <c r="BP18" s="86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108"/>
    </row>
    <row r="19" spans="1:86" s="6" customFormat="1" ht="36" customHeight="1" x14ac:dyDescent="0.15">
      <c r="A19" s="133"/>
      <c r="B19" s="23"/>
      <c r="C19" s="134" t="s">
        <v>21</v>
      </c>
      <c r="D19" s="101"/>
      <c r="E19" s="135" t="s">
        <v>83</v>
      </c>
      <c r="F19" s="136"/>
      <c r="G19" s="136"/>
      <c r="H19" s="136"/>
      <c r="I19" s="136"/>
      <c r="J19" s="137"/>
      <c r="K19" s="135" t="s">
        <v>84</v>
      </c>
      <c r="L19" s="136"/>
      <c r="M19" s="136"/>
      <c r="N19" s="136"/>
      <c r="O19" s="136"/>
      <c r="P19" s="137"/>
      <c r="Q19" s="138" t="s">
        <v>85</v>
      </c>
      <c r="R19" s="139"/>
      <c r="S19" s="139"/>
      <c r="T19" s="139"/>
      <c r="U19" s="139"/>
      <c r="V19" s="140"/>
      <c r="W19" s="138" t="s">
        <v>86</v>
      </c>
      <c r="X19" s="139"/>
      <c r="Y19" s="139"/>
      <c r="Z19" s="139"/>
      <c r="AA19" s="139"/>
      <c r="AB19" s="140"/>
      <c r="AC19" s="138" t="s">
        <v>87</v>
      </c>
      <c r="AD19" s="139"/>
      <c r="AE19" s="139"/>
      <c r="AF19" s="139"/>
      <c r="AG19" s="139"/>
      <c r="AH19" s="140"/>
      <c r="AI19" s="138" t="s">
        <v>88</v>
      </c>
      <c r="AJ19" s="139"/>
      <c r="AK19" s="139"/>
      <c r="AL19" s="139"/>
      <c r="AM19" s="139"/>
      <c r="AN19" s="140"/>
      <c r="AO19" s="168" t="s">
        <v>91</v>
      </c>
      <c r="AP19" s="169"/>
      <c r="AQ19" s="169"/>
      <c r="AR19" s="169"/>
      <c r="AS19" s="169"/>
      <c r="AT19" s="170"/>
      <c r="AU19" s="168" t="s">
        <v>93</v>
      </c>
      <c r="AV19" s="169"/>
      <c r="AW19" s="169"/>
      <c r="AX19" s="169"/>
      <c r="AY19" s="169"/>
      <c r="AZ19" s="170"/>
      <c r="BA19" s="165" t="s">
        <v>95</v>
      </c>
      <c r="BB19" s="166"/>
      <c r="BC19" s="166"/>
      <c r="BD19" s="166"/>
      <c r="BE19" s="166"/>
      <c r="BF19" s="167"/>
      <c r="BG19" s="165" t="s">
        <v>97</v>
      </c>
      <c r="BH19" s="166"/>
      <c r="BI19" s="166"/>
      <c r="BJ19" s="166"/>
      <c r="BK19" s="166"/>
      <c r="BL19" s="167"/>
      <c r="BM19" s="206"/>
      <c r="BN19" s="89"/>
      <c r="BO19" s="108"/>
      <c r="BP19" s="86"/>
      <c r="BQ19" s="86"/>
      <c r="BR19" s="86"/>
      <c r="BS19" s="89"/>
      <c r="BT19" s="89"/>
      <c r="BU19" s="89"/>
      <c r="BV19" s="108"/>
      <c r="BW19" s="108"/>
      <c r="BX19" s="108"/>
      <c r="BY19" s="108"/>
      <c r="BZ19" s="108"/>
      <c r="CA19" s="108"/>
      <c r="CB19" s="89"/>
      <c r="CC19" s="89"/>
      <c r="CD19" s="89"/>
      <c r="CE19" s="89"/>
      <c r="CF19" s="89"/>
      <c r="CG19" s="89"/>
      <c r="CH19" s="108"/>
    </row>
    <row r="20" spans="1:86" s="6" customFormat="1" ht="9.6" customHeight="1" x14ac:dyDescent="0.2">
      <c r="A20" s="133"/>
      <c r="B20" s="23"/>
      <c r="C20" s="134"/>
      <c r="D20" s="101"/>
      <c r="E20" s="73" t="s">
        <v>13</v>
      </c>
      <c r="F20" s="74">
        <v>72</v>
      </c>
      <c r="G20" s="75" t="s">
        <v>14</v>
      </c>
      <c r="H20" s="74">
        <v>48</v>
      </c>
      <c r="I20" s="75" t="s">
        <v>15</v>
      </c>
      <c r="J20" s="76">
        <f>TRUNC((F20+H20)*0.0625,2)</f>
        <v>7.5</v>
      </c>
      <c r="K20" s="73" t="s">
        <v>13</v>
      </c>
      <c r="L20" s="74">
        <v>72</v>
      </c>
      <c r="M20" s="75" t="s">
        <v>14</v>
      </c>
      <c r="N20" s="74">
        <v>72</v>
      </c>
      <c r="O20" s="75" t="s">
        <v>15</v>
      </c>
      <c r="P20" s="76">
        <f>TRUNC((L20+N20)*0.0625,2)</f>
        <v>9</v>
      </c>
      <c r="Q20" s="73" t="s">
        <v>13</v>
      </c>
      <c r="R20" s="74">
        <v>96</v>
      </c>
      <c r="S20" s="75" t="s">
        <v>14</v>
      </c>
      <c r="T20" s="74">
        <v>72</v>
      </c>
      <c r="U20" s="75" t="s">
        <v>15</v>
      </c>
      <c r="V20" s="76">
        <f>TRUNC((R20+T20)*0.0625,2)</f>
        <v>10.5</v>
      </c>
      <c r="W20" s="73" t="s">
        <v>13</v>
      </c>
      <c r="X20" s="74">
        <v>96</v>
      </c>
      <c r="Y20" s="75" t="s">
        <v>14</v>
      </c>
      <c r="Z20" s="74">
        <v>72</v>
      </c>
      <c r="AA20" s="75" t="s">
        <v>15</v>
      </c>
      <c r="AB20" s="76">
        <f>TRUNC((X20+Z20)*0.0625,2)</f>
        <v>10.5</v>
      </c>
      <c r="AC20" s="73" t="s">
        <v>13</v>
      </c>
      <c r="AD20" s="74">
        <v>120</v>
      </c>
      <c r="AE20" s="75" t="s">
        <v>14</v>
      </c>
      <c r="AF20" s="74">
        <v>96</v>
      </c>
      <c r="AG20" s="75" t="s">
        <v>15</v>
      </c>
      <c r="AH20" s="76">
        <f>TRUNC((AD20+AF20)*0.0625,2)</f>
        <v>13.5</v>
      </c>
      <c r="AI20" s="73" t="s">
        <v>13</v>
      </c>
      <c r="AJ20" s="74">
        <v>120</v>
      </c>
      <c r="AK20" s="75" t="s">
        <v>14</v>
      </c>
      <c r="AL20" s="74">
        <v>96</v>
      </c>
      <c r="AM20" s="75" t="s">
        <v>15</v>
      </c>
      <c r="AN20" s="76">
        <f>TRUNC((AJ20+AL20)*0.0625,2)</f>
        <v>13.5</v>
      </c>
      <c r="AO20" s="73" t="s">
        <v>13</v>
      </c>
      <c r="AP20" s="74">
        <v>216</v>
      </c>
      <c r="AQ20" s="75" t="s">
        <v>14</v>
      </c>
      <c r="AR20" s="74">
        <v>162</v>
      </c>
      <c r="AS20" s="75" t="s">
        <v>15</v>
      </c>
      <c r="AT20" s="76">
        <f>TRUNC((AP20+AR20)*0.0625,2)</f>
        <v>23.62</v>
      </c>
      <c r="AU20" s="73" t="s">
        <v>13</v>
      </c>
      <c r="AV20" s="74">
        <v>216</v>
      </c>
      <c r="AW20" s="75" t="s">
        <v>14</v>
      </c>
      <c r="AX20" s="74">
        <v>162</v>
      </c>
      <c r="AY20" s="75" t="s">
        <v>15</v>
      </c>
      <c r="AZ20" s="76">
        <f>TRUNC((AV20+AX20)*0.0625,2)</f>
        <v>23.62</v>
      </c>
      <c r="BA20" s="73" t="s">
        <v>13</v>
      </c>
      <c r="BB20" s="74">
        <v>96</v>
      </c>
      <c r="BC20" s="75" t="s">
        <v>14</v>
      </c>
      <c r="BD20" s="74">
        <v>72</v>
      </c>
      <c r="BE20" s="75" t="s">
        <v>15</v>
      </c>
      <c r="BF20" s="76">
        <f>TRUNC((BB20+BD20)*0.0625,2)</f>
        <v>10.5</v>
      </c>
      <c r="BG20" s="73" t="s">
        <v>13</v>
      </c>
      <c r="BH20" s="74">
        <v>96</v>
      </c>
      <c r="BI20" s="75" t="s">
        <v>14</v>
      </c>
      <c r="BJ20" s="74">
        <v>72</v>
      </c>
      <c r="BK20" s="75" t="s">
        <v>15</v>
      </c>
      <c r="BL20" s="76">
        <f>TRUNC((BH20+BJ20)*0.0625,2)</f>
        <v>10.5</v>
      </c>
      <c r="BM20" s="206"/>
      <c r="BN20" s="89"/>
      <c r="BO20" s="108"/>
      <c r="BP20" s="89"/>
      <c r="BQ20" s="89"/>
      <c r="BR20" s="89"/>
      <c r="BS20" s="120"/>
      <c r="BT20" s="120"/>
      <c r="BU20" s="120"/>
      <c r="BV20" s="120"/>
      <c r="BW20" s="120"/>
      <c r="BX20" s="120"/>
      <c r="BY20" s="120"/>
      <c r="BZ20" s="120"/>
      <c r="CA20" s="120"/>
      <c r="CB20" s="89"/>
      <c r="CC20" s="89"/>
      <c r="CD20" s="89"/>
      <c r="CE20" s="89"/>
      <c r="CF20" s="89"/>
      <c r="CG20" s="89"/>
      <c r="CH20" s="108"/>
    </row>
    <row r="21" spans="1:86" s="6" customFormat="1" ht="9.6" customHeight="1" thickBot="1" x14ac:dyDescent="0.2">
      <c r="A21" s="133"/>
      <c r="B21" s="23"/>
      <c r="C21" s="69"/>
      <c r="D21" s="101"/>
      <c r="E21" s="128"/>
      <c r="F21" s="129"/>
      <c r="G21" s="128"/>
      <c r="H21" s="129"/>
      <c r="I21" s="128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90"/>
      <c r="AD21" s="91"/>
      <c r="AE21" s="90"/>
      <c r="AF21" s="91"/>
      <c r="AG21" s="90"/>
      <c r="AH21" s="95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206"/>
      <c r="BN21" s="89"/>
      <c r="BO21" s="108"/>
      <c r="BP21" s="89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9"/>
      <c r="CC21" s="89"/>
      <c r="CD21" s="89"/>
      <c r="CE21" s="89"/>
      <c r="CF21" s="89"/>
      <c r="CG21" s="89"/>
      <c r="CH21" s="108"/>
    </row>
    <row r="22" spans="1:86" s="6" customFormat="1" ht="36" customHeight="1" thickBot="1" x14ac:dyDescent="0.2">
      <c r="A22" s="133"/>
      <c r="B22" s="23"/>
      <c r="C22" s="134" t="s">
        <v>22</v>
      </c>
      <c r="D22" s="101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93" t="s">
        <v>89</v>
      </c>
      <c r="AD22" s="194"/>
      <c r="AE22" s="194"/>
      <c r="AF22" s="194"/>
      <c r="AG22" s="194"/>
      <c r="AH22" s="195"/>
      <c r="AI22" s="138" t="s">
        <v>90</v>
      </c>
      <c r="AJ22" s="139"/>
      <c r="AK22" s="139"/>
      <c r="AL22" s="139"/>
      <c r="AM22" s="139"/>
      <c r="AN22" s="140"/>
      <c r="AO22" s="168" t="s">
        <v>92</v>
      </c>
      <c r="AP22" s="169"/>
      <c r="AQ22" s="169"/>
      <c r="AR22" s="169"/>
      <c r="AS22" s="169"/>
      <c r="AT22" s="170"/>
      <c r="AU22" s="168" t="s">
        <v>94</v>
      </c>
      <c r="AV22" s="169"/>
      <c r="AW22" s="169"/>
      <c r="AX22" s="169"/>
      <c r="AY22" s="169"/>
      <c r="AZ22" s="170"/>
      <c r="BA22" s="162" t="s">
        <v>96</v>
      </c>
      <c r="BB22" s="163"/>
      <c r="BC22" s="163"/>
      <c r="BD22" s="163"/>
      <c r="BE22" s="163"/>
      <c r="BF22" s="164"/>
      <c r="BG22" s="103"/>
      <c r="BH22" s="103"/>
      <c r="BI22" s="103"/>
      <c r="BJ22" s="103"/>
      <c r="BK22" s="103"/>
      <c r="BL22" s="103"/>
      <c r="BM22" s="206"/>
      <c r="BN22" s="89"/>
      <c r="BO22" s="108"/>
      <c r="BP22" s="108"/>
      <c r="BQ22" s="108"/>
      <c r="BR22" s="108"/>
      <c r="BS22" s="108"/>
      <c r="BT22" s="108"/>
      <c r="BU22" s="108"/>
      <c r="BV22" s="224" t="s">
        <v>23</v>
      </c>
      <c r="BW22" s="225"/>
      <c r="BX22" s="225"/>
      <c r="BY22" s="225"/>
      <c r="BZ22" s="225"/>
      <c r="CA22" s="226"/>
      <c r="CB22" s="108"/>
      <c r="CC22" s="108"/>
      <c r="CD22" s="108"/>
      <c r="CE22" s="108"/>
      <c r="CF22" s="108"/>
      <c r="CG22" s="108"/>
      <c r="CH22" s="108"/>
    </row>
    <row r="23" spans="1:86" s="1" customFormat="1" ht="9" customHeight="1" x14ac:dyDescent="0.15">
      <c r="A23" s="133"/>
      <c r="B23" s="22"/>
      <c r="C23" s="134"/>
      <c r="D23" s="101"/>
      <c r="E23" s="130"/>
      <c r="F23" s="130"/>
      <c r="G23" s="130"/>
      <c r="H23" s="130"/>
      <c r="I23" s="130"/>
      <c r="J23" s="130"/>
      <c r="K23" s="130"/>
      <c r="L23" s="130"/>
      <c r="M23" s="128"/>
      <c r="N23" s="129"/>
      <c r="O23" s="128"/>
      <c r="P23" s="132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73" t="s">
        <v>13</v>
      </c>
      <c r="AD23" s="74">
        <v>48</v>
      </c>
      <c r="AE23" s="75" t="s">
        <v>14</v>
      </c>
      <c r="AF23" s="74">
        <v>18</v>
      </c>
      <c r="AG23" s="75" t="s">
        <v>15</v>
      </c>
      <c r="AH23" s="76">
        <f>TRUNC((AD23+AF23)*0.0625,2)</f>
        <v>4.12</v>
      </c>
      <c r="AI23" s="73" t="s">
        <v>13</v>
      </c>
      <c r="AJ23" s="74">
        <v>48</v>
      </c>
      <c r="AK23" s="75" t="s">
        <v>14</v>
      </c>
      <c r="AL23" s="74">
        <v>18</v>
      </c>
      <c r="AM23" s="75" t="s">
        <v>15</v>
      </c>
      <c r="AN23" s="76">
        <f>TRUNC((AJ23+AL23)*0.0625,2)</f>
        <v>4.12</v>
      </c>
      <c r="AO23" s="73" t="s">
        <v>13</v>
      </c>
      <c r="AP23" s="74">
        <v>48</v>
      </c>
      <c r="AQ23" s="75" t="s">
        <v>14</v>
      </c>
      <c r="AR23" s="74">
        <v>24</v>
      </c>
      <c r="AS23" s="75" t="s">
        <v>15</v>
      </c>
      <c r="AT23" s="76">
        <f>TRUNC((AP23+AR23)*0.0625,2)</f>
        <v>4.5</v>
      </c>
      <c r="AU23" s="73" t="s">
        <v>13</v>
      </c>
      <c r="AV23" s="74">
        <v>48</v>
      </c>
      <c r="AW23" s="75" t="s">
        <v>14</v>
      </c>
      <c r="AX23" s="74">
        <v>24</v>
      </c>
      <c r="AY23" s="75" t="s">
        <v>15</v>
      </c>
      <c r="AZ23" s="76">
        <f>TRUNC((AV23+AX23)*0.0625,2)</f>
        <v>4.5</v>
      </c>
      <c r="BA23" s="73" t="s">
        <v>13</v>
      </c>
      <c r="BB23" s="74">
        <v>24</v>
      </c>
      <c r="BC23" s="75" t="s">
        <v>14</v>
      </c>
      <c r="BD23" s="74">
        <v>18</v>
      </c>
      <c r="BE23" s="75" t="s">
        <v>15</v>
      </c>
      <c r="BF23" s="76">
        <f>TRUNC((BB23+BD23)*0.0625,2)</f>
        <v>2.62</v>
      </c>
      <c r="BG23" s="103"/>
      <c r="BH23" s="103"/>
      <c r="BI23" s="103"/>
      <c r="BJ23" s="103"/>
      <c r="BK23" s="103"/>
      <c r="BL23" s="103"/>
      <c r="BM23" s="206"/>
      <c r="BN23" s="89"/>
      <c r="BO23" s="108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</row>
    <row r="24" spans="1:86" s="1" customFormat="1" ht="9" customHeight="1" thickBot="1" x14ac:dyDescent="0.2">
      <c r="A24" s="133"/>
      <c r="B24" s="22"/>
      <c r="C24" s="69"/>
      <c r="D24" s="101"/>
      <c r="E24" s="100"/>
      <c r="F24" s="100"/>
      <c r="G24" s="100"/>
      <c r="H24" s="100"/>
      <c r="I24" s="100"/>
      <c r="J24" s="89"/>
      <c r="K24" s="90"/>
      <c r="L24" s="91"/>
      <c r="M24" s="90"/>
      <c r="N24" s="91"/>
      <c r="O24" s="90"/>
      <c r="P24" s="92"/>
      <c r="Q24" s="89"/>
      <c r="R24" s="89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103"/>
      <c r="BH24" s="103"/>
      <c r="BI24" s="103"/>
      <c r="BJ24" s="103"/>
      <c r="BK24" s="103"/>
      <c r="BL24" s="103"/>
      <c r="BM24" s="206"/>
      <c r="BN24" s="89"/>
      <c r="BO24" s="108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</row>
    <row r="25" spans="1:86" s="1" customFormat="1" ht="36" customHeight="1" x14ac:dyDescent="0.15">
      <c r="A25" s="133"/>
      <c r="B25" s="25"/>
      <c r="C25" s="134" t="s">
        <v>24</v>
      </c>
      <c r="D25" s="109"/>
      <c r="E25" s="187" t="s">
        <v>98</v>
      </c>
      <c r="F25" s="188"/>
      <c r="G25" s="188"/>
      <c r="H25" s="188"/>
      <c r="I25" s="188"/>
      <c r="J25" s="189"/>
      <c r="K25" s="190" t="s">
        <v>99</v>
      </c>
      <c r="L25" s="191"/>
      <c r="M25" s="191"/>
      <c r="N25" s="191"/>
      <c r="O25" s="191"/>
      <c r="P25" s="192"/>
      <c r="Q25" s="89"/>
      <c r="R25" s="89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206"/>
      <c r="BN25" s="86"/>
      <c r="BO25" s="106"/>
      <c r="BP25" s="207" t="s">
        <v>25</v>
      </c>
      <c r="BQ25" s="208"/>
      <c r="BR25" s="208"/>
      <c r="BS25" s="208"/>
      <c r="BT25" s="208"/>
      <c r="BU25" s="209"/>
      <c r="BV25" s="210" t="s">
        <v>26</v>
      </c>
      <c r="BW25" s="211"/>
      <c r="BX25" s="211"/>
      <c r="BY25" s="211"/>
      <c r="BZ25" s="211"/>
      <c r="CA25" s="212"/>
      <c r="CB25" s="210" t="s">
        <v>72</v>
      </c>
      <c r="CC25" s="211"/>
      <c r="CD25" s="211"/>
      <c r="CE25" s="211"/>
      <c r="CF25" s="211"/>
      <c r="CG25" s="212"/>
      <c r="CH25" s="106"/>
    </row>
    <row r="26" spans="1:86" s="6" customFormat="1" ht="9.6" customHeight="1" thickBot="1" x14ac:dyDescent="0.25">
      <c r="A26" s="133"/>
      <c r="B26" s="23"/>
      <c r="C26" s="134"/>
      <c r="D26" s="101"/>
      <c r="E26" s="73" t="s">
        <v>13</v>
      </c>
      <c r="F26" s="74">
        <v>72</v>
      </c>
      <c r="G26" s="75" t="s">
        <v>14</v>
      </c>
      <c r="H26" s="74">
        <v>24</v>
      </c>
      <c r="I26" s="75" t="s">
        <v>15</v>
      </c>
      <c r="J26" s="76">
        <f>TRUNC((F26+H26)*0.0625,2)</f>
        <v>6</v>
      </c>
      <c r="K26" s="73" t="s">
        <v>13</v>
      </c>
      <c r="L26" s="74">
        <v>72</v>
      </c>
      <c r="M26" s="75" t="s">
        <v>14</v>
      </c>
      <c r="N26" s="74">
        <v>24</v>
      </c>
      <c r="O26" s="75" t="s">
        <v>15</v>
      </c>
      <c r="P26" s="76">
        <f>TRUNC((L26+N26)*0.0625,2)</f>
        <v>6</v>
      </c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206"/>
      <c r="BN26" s="89"/>
      <c r="BO26" s="108"/>
      <c r="BP26" s="45" t="s">
        <v>13</v>
      </c>
      <c r="BQ26" s="46">
        <v>48</v>
      </c>
      <c r="BR26" s="47" t="s">
        <v>14</v>
      </c>
      <c r="BS26" s="46">
        <v>24</v>
      </c>
      <c r="BT26" s="47" t="s">
        <v>15</v>
      </c>
      <c r="BU26" s="48">
        <f>TRUNC((BQ26+BS26)*0.0625,2)</f>
        <v>4.5</v>
      </c>
      <c r="BV26" s="45" t="s">
        <v>13</v>
      </c>
      <c r="BW26" s="46">
        <v>72</v>
      </c>
      <c r="BX26" s="47" t="s">
        <v>14</v>
      </c>
      <c r="BY26" s="46">
        <v>24</v>
      </c>
      <c r="BZ26" s="47" t="s">
        <v>15</v>
      </c>
      <c r="CA26" s="48">
        <f>TRUNC((BW26+BY26)*0.0625,2)</f>
        <v>6</v>
      </c>
      <c r="CB26" s="45" t="s">
        <v>13</v>
      </c>
      <c r="CC26" s="46">
        <v>48</v>
      </c>
      <c r="CD26" s="47" t="s">
        <v>14</v>
      </c>
      <c r="CE26" s="46">
        <v>24</v>
      </c>
      <c r="CF26" s="47" t="s">
        <v>15</v>
      </c>
      <c r="CG26" s="48">
        <f>TRUNC((CC26+CE26)*0.0625,2)</f>
        <v>4.5</v>
      </c>
      <c r="CH26" s="108"/>
    </row>
    <row r="27" spans="1:86" s="1" customFormat="1" ht="36" customHeight="1" x14ac:dyDescent="0.15">
      <c r="A27" s="133"/>
      <c r="B27" s="25"/>
      <c r="C27" s="134"/>
      <c r="D27" s="109"/>
      <c r="E27" s="153" t="s">
        <v>100</v>
      </c>
      <c r="F27" s="154"/>
      <c r="G27" s="154"/>
      <c r="H27" s="154"/>
      <c r="I27" s="154"/>
      <c r="J27" s="155"/>
      <c r="K27" s="135" t="s">
        <v>101</v>
      </c>
      <c r="L27" s="136"/>
      <c r="M27" s="136"/>
      <c r="N27" s="136"/>
      <c r="O27" s="136"/>
      <c r="P27" s="137"/>
      <c r="Q27" s="156" t="s">
        <v>102</v>
      </c>
      <c r="R27" s="157"/>
      <c r="S27" s="157"/>
      <c r="T27" s="157"/>
      <c r="U27" s="157"/>
      <c r="V27" s="158"/>
      <c r="W27" s="156" t="s">
        <v>103</v>
      </c>
      <c r="X27" s="157"/>
      <c r="Y27" s="157"/>
      <c r="Z27" s="157"/>
      <c r="AA27" s="157"/>
      <c r="AB27" s="158"/>
      <c r="AC27" s="138" t="s">
        <v>104</v>
      </c>
      <c r="AD27" s="139"/>
      <c r="AE27" s="139"/>
      <c r="AF27" s="139"/>
      <c r="AG27" s="139"/>
      <c r="AH27" s="140"/>
      <c r="AI27" s="138" t="s">
        <v>105</v>
      </c>
      <c r="AJ27" s="139"/>
      <c r="AK27" s="139"/>
      <c r="AL27" s="139"/>
      <c r="AM27" s="139"/>
      <c r="AN27" s="140"/>
      <c r="AO27" s="203" t="s">
        <v>122</v>
      </c>
      <c r="AP27" s="204"/>
      <c r="AQ27" s="204"/>
      <c r="AR27" s="204"/>
      <c r="AS27" s="204"/>
      <c r="AT27" s="205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206"/>
      <c r="BN27" s="86"/>
      <c r="BO27" s="106"/>
      <c r="BP27" s="106"/>
      <c r="BQ27" s="106"/>
      <c r="BR27" s="106"/>
      <c r="BS27" s="106"/>
      <c r="BT27" s="106"/>
      <c r="BU27" s="106"/>
      <c r="BV27" s="106"/>
      <c r="BW27" s="106"/>
      <c r="BX27" s="106"/>
      <c r="BY27" s="106"/>
      <c r="BZ27" s="106"/>
      <c r="CA27" s="106"/>
      <c r="CB27" s="210" t="s">
        <v>73</v>
      </c>
      <c r="CC27" s="211"/>
      <c r="CD27" s="211"/>
      <c r="CE27" s="211"/>
      <c r="CF27" s="211"/>
      <c r="CG27" s="212"/>
      <c r="CH27" s="106"/>
    </row>
    <row r="28" spans="1:86" s="6" customFormat="1" ht="9.6" customHeight="1" thickBot="1" x14ac:dyDescent="0.2">
      <c r="A28" s="133"/>
      <c r="B28" s="23"/>
      <c r="C28" s="134"/>
      <c r="D28" s="101"/>
      <c r="E28" s="73" t="s">
        <v>13</v>
      </c>
      <c r="F28" s="74">
        <v>72</v>
      </c>
      <c r="G28" s="75" t="s">
        <v>14</v>
      </c>
      <c r="H28" s="74">
        <v>24</v>
      </c>
      <c r="I28" s="75" t="s">
        <v>15</v>
      </c>
      <c r="J28" s="78">
        <f>TRUNC((F28+H28)*0.0625,2)</f>
        <v>6</v>
      </c>
      <c r="K28" s="73" t="s">
        <v>13</v>
      </c>
      <c r="L28" s="74">
        <v>72</v>
      </c>
      <c r="M28" s="75" t="s">
        <v>14</v>
      </c>
      <c r="N28" s="74">
        <v>24</v>
      </c>
      <c r="O28" s="75" t="s">
        <v>15</v>
      </c>
      <c r="P28" s="76">
        <f>TRUNC((L28+N28)*0.0625,2)</f>
        <v>6</v>
      </c>
      <c r="Q28" s="73" t="s">
        <v>13</v>
      </c>
      <c r="R28" s="74">
        <v>72</v>
      </c>
      <c r="S28" s="75" t="s">
        <v>14</v>
      </c>
      <c r="T28" s="74">
        <v>24</v>
      </c>
      <c r="U28" s="75" t="s">
        <v>15</v>
      </c>
      <c r="V28" s="78">
        <f>TRUNC((R28+T28)*0.0625,2)</f>
        <v>6</v>
      </c>
      <c r="W28" s="73" t="s">
        <v>13</v>
      </c>
      <c r="X28" s="74">
        <v>48</v>
      </c>
      <c r="Y28" s="75" t="s">
        <v>14</v>
      </c>
      <c r="Z28" s="74">
        <v>24</v>
      </c>
      <c r="AA28" s="75" t="s">
        <v>15</v>
      </c>
      <c r="AB28" s="76">
        <f>TRUNC((X28+Z28)*0.0625,2)</f>
        <v>4.5</v>
      </c>
      <c r="AC28" s="73" t="s">
        <v>13</v>
      </c>
      <c r="AD28" s="74">
        <v>72</v>
      </c>
      <c r="AE28" s="75" t="s">
        <v>14</v>
      </c>
      <c r="AF28" s="74">
        <v>24</v>
      </c>
      <c r="AG28" s="75" t="s">
        <v>15</v>
      </c>
      <c r="AH28" s="78">
        <f>TRUNC((AD28+AF28)*0.0625,2)</f>
        <v>6</v>
      </c>
      <c r="AI28" s="73" t="s">
        <v>13</v>
      </c>
      <c r="AJ28" s="74">
        <v>48</v>
      </c>
      <c r="AK28" s="75" t="s">
        <v>14</v>
      </c>
      <c r="AL28" s="74">
        <v>24</v>
      </c>
      <c r="AM28" s="75" t="s">
        <v>15</v>
      </c>
      <c r="AN28" s="78">
        <f>TRUNC((AJ28+AL28)*0.0625,2)</f>
        <v>4.5</v>
      </c>
      <c r="AO28" s="73" t="s">
        <v>13</v>
      </c>
      <c r="AP28" s="74">
        <v>48</v>
      </c>
      <c r="AQ28" s="75" t="s">
        <v>14</v>
      </c>
      <c r="AR28" s="74">
        <v>24</v>
      </c>
      <c r="AS28" s="75" t="s">
        <v>15</v>
      </c>
      <c r="AT28" s="78">
        <f>TRUNC((AP28+AR28)*0.0625,2)</f>
        <v>4.5</v>
      </c>
      <c r="AU28" s="89"/>
      <c r="AV28" s="89"/>
      <c r="AW28" s="86"/>
      <c r="AX28" s="86"/>
      <c r="AY28" s="86"/>
      <c r="AZ28" s="86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206"/>
      <c r="BN28" s="89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45" t="s">
        <v>13</v>
      </c>
      <c r="CC28" s="46">
        <v>48</v>
      </c>
      <c r="CD28" s="47" t="s">
        <v>14</v>
      </c>
      <c r="CE28" s="46">
        <v>24</v>
      </c>
      <c r="CF28" s="47" t="s">
        <v>15</v>
      </c>
      <c r="CG28" s="48">
        <f>TRUNC((CC28+CE28)*0.0625,2)</f>
        <v>4.5</v>
      </c>
      <c r="CH28" s="108"/>
    </row>
    <row r="29" spans="1:86" s="6" customFormat="1" ht="9.6" customHeight="1" x14ac:dyDescent="0.2">
      <c r="A29" s="133"/>
      <c r="B29" s="23"/>
      <c r="C29" s="134"/>
      <c r="D29" s="101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89"/>
      <c r="AV29" s="89"/>
      <c r="AW29" s="89"/>
      <c r="AX29" s="89"/>
      <c r="AY29" s="89"/>
      <c r="AZ29" s="89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89"/>
      <c r="BN29" s="89"/>
      <c r="BO29" s="108"/>
      <c r="BP29" s="89"/>
      <c r="BQ29" s="89"/>
      <c r="BR29" s="89"/>
      <c r="BS29" s="120"/>
      <c r="BT29" s="120"/>
      <c r="BU29" s="120"/>
      <c r="BV29" s="120"/>
      <c r="BW29" s="120"/>
      <c r="BX29" s="120"/>
      <c r="BY29" s="120"/>
      <c r="BZ29" s="120"/>
      <c r="CA29" s="120"/>
      <c r="CB29" s="108"/>
      <c r="CC29" s="108"/>
      <c r="CD29" s="108"/>
      <c r="CE29" s="108"/>
      <c r="CF29" s="108"/>
      <c r="CG29" s="108"/>
      <c r="CH29" s="108"/>
    </row>
    <row r="30" spans="1:86" s="1" customFormat="1" ht="9" customHeight="1" thickBot="1" x14ac:dyDescent="0.2">
      <c r="A30" s="133"/>
      <c r="B30" s="22"/>
      <c r="C30" s="68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84"/>
      <c r="BP30" s="89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106"/>
    </row>
    <row r="31" spans="1:86" s="1" customFormat="1" ht="36" customHeight="1" thickBot="1" x14ac:dyDescent="0.2">
      <c r="A31" s="133"/>
      <c r="B31" s="22"/>
      <c r="C31" s="134" t="s">
        <v>27</v>
      </c>
      <c r="D31" s="105"/>
      <c r="E31" s="106"/>
      <c r="F31" s="106"/>
      <c r="G31" s="106"/>
      <c r="H31" s="106"/>
      <c r="I31" s="106"/>
      <c r="J31" s="106"/>
      <c r="K31" s="135" t="s">
        <v>106</v>
      </c>
      <c r="L31" s="136"/>
      <c r="M31" s="136"/>
      <c r="N31" s="136"/>
      <c r="O31" s="136"/>
      <c r="P31" s="137"/>
      <c r="Q31" s="138" t="s">
        <v>107</v>
      </c>
      <c r="R31" s="139"/>
      <c r="S31" s="139"/>
      <c r="T31" s="139"/>
      <c r="U31" s="139"/>
      <c r="V31" s="140"/>
      <c r="W31" s="138" t="s">
        <v>28</v>
      </c>
      <c r="X31" s="139"/>
      <c r="Y31" s="139"/>
      <c r="Z31" s="139"/>
      <c r="AA31" s="139"/>
      <c r="AB31" s="140"/>
      <c r="AC31" s="138" t="s">
        <v>108</v>
      </c>
      <c r="AD31" s="139"/>
      <c r="AE31" s="139"/>
      <c r="AF31" s="139"/>
      <c r="AG31" s="139"/>
      <c r="AH31" s="140"/>
      <c r="AI31" s="138" t="s">
        <v>109</v>
      </c>
      <c r="AJ31" s="139"/>
      <c r="AK31" s="139"/>
      <c r="AL31" s="139"/>
      <c r="AM31" s="139"/>
      <c r="AN31" s="140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98"/>
      <c r="BN31" s="86"/>
      <c r="BO31" s="106"/>
      <c r="BP31" s="106"/>
      <c r="BQ31" s="106"/>
      <c r="BR31" s="106"/>
      <c r="BS31" s="106"/>
      <c r="BT31" s="106"/>
      <c r="BU31" s="106"/>
      <c r="BV31" s="227" t="s">
        <v>29</v>
      </c>
      <c r="BW31" s="228"/>
      <c r="BX31" s="228"/>
      <c r="BY31" s="228"/>
      <c r="BZ31" s="228"/>
      <c r="CA31" s="229"/>
      <c r="CB31" s="106"/>
      <c r="CC31" s="106"/>
      <c r="CD31" s="106"/>
      <c r="CE31" s="106"/>
      <c r="CF31" s="106"/>
      <c r="CG31" s="106"/>
      <c r="CH31" s="106"/>
    </row>
    <row r="32" spans="1:86" s="6" customFormat="1" ht="9.6" customHeight="1" x14ac:dyDescent="0.15">
      <c r="A32" s="133"/>
      <c r="B32" s="23"/>
      <c r="C32" s="134"/>
      <c r="D32" s="101"/>
      <c r="E32" s="108"/>
      <c r="F32" s="108"/>
      <c r="G32" s="108"/>
      <c r="H32" s="108"/>
      <c r="I32" s="108"/>
      <c r="J32" s="108"/>
      <c r="K32" s="73" t="s">
        <v>13</v>
      </c>
      <c r="L32" s="74">
        <v>48</v>
      </c>
      <c r="M32" s="75" t="s">
        <v>14</v>
      </c>
      <c r="N32" s="74">
        <v>24</v>
      </c>
      <c r="O32" s="75" t="s">
        <v>15</v>
      </c>
      <c r="P32" s="78">
        <f>TRUNC((L32+N32)*0.0625,2)</f>
        <v>4.5</v>
      </c>
      <c r="Q32" s="73" t="s">
        <v>13</v>
      </c>
      <c r="R32" s="74">
        <v>48</v>
      </c>
      <c r="S32" s="75" t="s">
        <v>14</v>
      </c>
      <c r="T32" s="74">
        <v>24</v>
      </c>
      <c r="U32" s="75" t="s">
        <v>15</v>
      </c>
      <c r="V32" s="78">
        <f>TRUNC((R32+T32)*0.0625,2)</f>
        <v>4.5</v>
      </c>
      <c r="W32" s="73" t="s">
        <v>13</v>
      </c>
      <c r="X32" s="74">
        <v>48</v>
      </c>
      <c r="Y32" s="75" t="s">
        <v>14</v>
      </c>
      <c r="Z32" s="74">
        <v>24</v>
      </c>
      <c r="AA32" s="75" t="s">
        <v>15</v>
      </c>
      <c r="AB32" s="76">
        <f>TRUNC((X32+Z32)*0.0625,2)</f>
        <v>4.5</v>
      </c>
      <c r="AC32" s="73" t="s">
        <v>13</v>
      </c>
      <c r="AD32" s="74">
        <v>48</v>
      </c>
      <c r="AE32" s="75" t="s">
        <v>14</v>
      </c>
      <c r="AF32" s="74">
        <v>24</v>
      </c>
      <c r="AG32" s="75" t="s">
        <v>15</v>
      </c>
      <c r="AH32" s="76">
        <f>TRUNC((AD32+AF32)*0.0625,2)</f>
        <v>4.5</v>
      </c>
      <c r="AI32" s="73" t="s">
        <v>13</v>
      </c>
      <c r="AJ32" s="74">
        <v>48</v>
      </c>
      <c r="AK32" s="75" t="s">
        <v>14</v>
      </c>
      <c r="AL32" s="74">
        <v>24</v>
      </c>
      <c r="AM32" s="75" t="s">
        <v>15</v>
      </c>
      <c r="AN32" s="76">
        <f>TRUNC((AJ32+AL32)*0.0625,2)</f>
        <v>4.5</v>
      </c>
      <c r="AO32" s="89"/>
      <c r="AP32" s="89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9"/>
      <c r="BN32" s="86"/>
      <c r="BO32" s="106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</row>
    <row r="33" spans="1:86" s="6" customFormat="1" ht="9.6" customHeight="1" thickBot="1" x14ac:dyDescent="0.2">
      <c r="A33" s="133"/>
      <c r="B33" s="23"/>
      <c r="C33" s="71"/>
      <c r="D33" s="101"/>
      <c r="E33" s="90"/>
      <c r="F33" s="91"/>
      <c r="G33" s="90"/>
      <c r="H33" s="91"/>
      <c r="I33" s="90"/>
      <c r="J33" s="95"/>
      <c r="K33" s="89"/>
      <c r="L33" s="89"/>
      <c r="M33" s="89"/>
      <c r="N33" s="89"/>
      <c r="O33" s="89"/>
      <c r="P33" s="89"/>
      <c r="Q33" s="90"/>
      <c r="R33" s="91"/>
      <c r="S33" s="90"/>
      <c r="T33" s="91"/>
      <c r="U33" s="90"/>
      <c r="V33" s="91"/>
      <c r="W33" s="91"/>
      <c r="X33" s="91"/>
      <c r="Y33" s="91"/>
      <c r="Z33" s="91"/>
      <c r="AA33" s="91"/>
      <c r="AB33" s="91"/>
      <c r="AC33" s="91"/>
      <c r="AD33" s="91"/>
      <c r="AE33" s="90"/>
      <c r="AF33" s="91"/>
      <c r="AG33" s="91"/>
      <c r="AH33" s="91"/>
      <c r="AI33" s="91"/>
      <c r="AJ33" s="91"/>
      <c r="AK33" s="89"/>
      <c r="AL33" s="89"/>
      <c r="AM33" s="89"/>
      <c r="AN33" s="89"/>
      <c r="AO33" s="89"/>
      <c r="AP33" s="89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9"/>
      <c r="BN33" s="86"/>
      <c r="BO33" s="106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</row>
    <row r="34" spans="1:86" s="1" customFormat="1" ht="36" customHeight="1" x14ac:dyDescent="0.15">
      <c r="A34" s="133"/>
      <c r="B34" s="22"/>
      <c r="C34" s="134" t="s">
        <v>30</v>
      </c>
      <c r="D34" s="105"/>
      <c r="E34" s="135" t="s">
        <v>110</v>
      </c>
      <c r="F34" s="136"/>
      <c r="G34" s="136"/>
      <c r="H34" s="136"/>
      <c r="I34" s="136"/>
      <c r="J34" s="137"/>
      <c r="K34" s="184" t="s">
        <v>111</v>
      </c>
      <c r="L34" s="185"/>
      <c r="M34" s="185"/>
      <c r="N34" s="185"/>
      <c r="O34" s="185"/>
      <c r="P34" s="186"/>
      <c r="Q34" s="138" t="s">
        <v>112</v>
      </c>
      <c r="R34" s="139"/>
      <c r="S34" s="139"/>
      <c r="T34" s="139"/>
      <c r="U34" s="139"/>
      <c r="V34" s="140"/>
      <c r="W34" s="156" t="s">
        <v>113</v>
      </c>
      <c r="X34" s="157"/>
      <c r="Y34" s="157"/>
      <c r="Z34" s="157"/>
      <c r="AA34" s="157"/>
      <c r="AB34" s="158"/>
      <c r="AC34" s="138" t="s">
        <v>115</v>
      </c>
      <c r="AD34" s="139"/>
      <c r="AE34" s="139"/>
      <c r="AF34" s="139"/>
      <c r="AG34" s="139"/>
      <c r="AH34" s="140"/>
      <c r="AI34" s="138" t="s">
        <v>116</v>
      </c>
      <c r="AJ34" s="139"/>
      <c r="AK34" s="139"/>
      <c r="AL34" s="139"/>
      <c r="AM34" s="139"/>
      <c r="AN34" s="140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98"/>
      <c r="BN34" s="86"/>
      <c r="BO34" s="106"/>
      <c r="BP34" s="230" t="s">
        <v>74</v>
      </c>
      <c r="BQ34" s="231"/>
      <c r="BR34" s="231"/>
      <c r="BS34" s="231"/>
      <c r="BT34" s="231"/>
      <c r="BU34" s="232"/>
      <c r="BV34" s="218" t="s">
        <v>75</v>
      </c>
      <c r="BW34" s="219"/>
      <c r="BX34" s="219"/>
      <c r="BY34" s="219"/>
      <c r="BZ34" s="219"/>
      <c r="CA34" s="220"/>
      <c r="CB34" s="218" t="s">
        <v>76</v>
      </c>
      <c r="CC34" s="219"/>
      <c r="CD34" s="219"/>
      <c r="CE34" s="219"/>
      <c r="CF34" s="219"/>
      <c r="CG34" s="220"/>
      <c r="CH34" s="106"/>
    </row>
    <row r="35" spans="1:86" s="1" customFormat="1" ht="9.6" customHeight="1" thickBot="1" x14ac:dyDescent="0.2">
      <c r="A35" s="133"/>
      <c r="B35" s="22"/>
      <c r="C35" s="134"/>
      <c r="D35" s="105"/>
      <c r="E35" s="73" t="s">
        <v>13</v>
      </c>
      <c r="F35" s="74">
        <v>72</v>
      </c>
      <c r="G35" s="75" t="s">
        <v>14</v>
      </c>
      <c r="H35" s="74">
        <v>24</v>
      </c>
      <c r="I35" s="75" t="s">
        <v>15</v>
      </c>
      <c r="J35" s="78">
        <f>TRUNC((F35+H35)*0.0625,2)</f>
        <v>6</v>
      </c>
      <c r="K35" s="73" t="s">
        <v>13</v>
      </c>
      <c r="L35" s="74">
        <v>48</v>
      </c>
      <c r="M35" s="75" t="s">
        <v>14</v>
      </c>
      <c r="N35" s="74">
        <v>24</v>
      </c>
      <c r="O35" s="75" t="s">
        <v>15</v>
      </c>
      <c r="P35" s="78">
        <f>TRUNC((L35+N35)*0.0625,2)</f>
        <v>4.5</v>
      </c>
      <c r="Q35" s="73" t="s">
        <v>13</v>
      </c>
      <c r="R35" s="74">
        <v>48</v>
      </c>
      <c r="S35" s="75" t="s">
        <v>14</v>
      </c>
      <c r="T35" s="74">
        <v>24</v>
      </c>
      <c r="U35" s="75" t="s">
        <v>15</v>
      </c>
      <c r="V35" s="78">
        <f>TRUNC((R35+T35)*0.0625,2)</f>
        <v>4.5</v>
      </c>
      <c r="W35" s="73" t="s">
        <v>13</v>
      </c>
      <c r="X35" s="74">
        <v>48</v>
      </c>
      <c r="Y35" s="75" t="s">
        <v>14</v>
      </c>
      <c r="Z35" s="74">
        <v>24</v>
      </c>
      <c r="AA35" s="75" t="s">
        <v>15</v>
      </c>
      <c r="AB35" s="78">
        <f>TRUNC((X35+Z35)*0.0625,2)</f>
        <v>4.5</v>
      </c>
      <c r="AC35" s="73" t="s">
        <v>13</v>
      </c>
      <c r="AD35" s="74">
        <v>48</v>
      </c>
      <c r="AE35" s="75" t="s">
        <v>14</v>
      </c>
      <c r="AF35" s="74">
        <v>24</v>
      </c>
      <c r="AG35" s="75" t="s">
        <v>15</v>
      </c>
      <c r="AH35" s="78">
        <f>TRUNC((AD35+AF35)*0.0625,2)</f>
        <v>4.5</v>
      </c>
      <c r="AI35" s="73" t="s">
        <v>13</v>
      </c>
      <c r="AJ35" s="74">
        <v>48</v>
      </c>
      <c r="AK35" s="75" t="s">
        <v>14</v>
      </c>
      <c r="AL35" s="74">
        <v>24</v>
      </c>
      <c r="AM35" s="75" t="s">
        <v>15</v>
      </c>
      <c r="AN35" s="76">
        <f>TRUNC((AJ35+AL35)*0.0625,2)</f>
        <v>4.5</v>
      </c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98"/>
      <c r="BN35" s="86"/>
      <c r="BO35" s="106"/>
      <c r="BP35" s="49" t="s">
        <v>13</v>
      </c>
      <c r="BQ35" s="50">
        <v>48</v>
      </c>
      <c r="BR35" s="51" t="s">
        <v>14</v>
      </c>
      <c r="BS35" s="50">
        <v>24</v>
      </c>
      <c r="BT35" s="51" t="s">
        <v>15</v>
      </c>
      <c r="BU35" s="52">
        <f>TRUNC((BQ35+BS35)*0.0625,2)</f>
        <v>4.5</v>
      </c>
      <c r="BV35" s="49" t="s">
        <v>13</v>
      </c>
      <c r="BW35" s="50">
        <v>72</v>
      </c>
      <c r="BX35" s="51" t="s">
        <v>14</v>
      </c>
      <c r="BY35" s="50">
        <v>24</v>
      </c>
      <c r="BZ35" s="51" t="s">
        <v>15</v>
      </c>
      <c r="CA35" s="52">
        <f>TRUNC((BW35+BY35)*0.0625,2)</f>
        <v>6</v>
      </c>
      <c r="CB35" s="49" t="s">
        <v>13</v>
      </c>
      <c r="CC35" s="50">
        <v>48</v>
      </c>
      <c r="CD35" s="51" t="s">
        <v>14</v>
      </c>
      <c r="CE35" s="50">
        <v>24</v>
      </c>
      <c r="CF35" s="51" t="s">
        <v>15</v>
      </c>
      <c r="CG35" s="52">
        <f>TRUNC((CC35+CE35)*0.0625,2)</f>
        <v>4.5</v>
      </c>
      <c r="CH35" s="106"/>
    </row>
    <row r="36" spans="1:86" s="1" customFormat="1" ht="6.6" customHeight="1" x14ac:dyDescent="0.15">
      <c r="A36" s="133"/>
      <c r="B36" s="22"/>
      <c r="C36" s="69"/>
      <c r="D36" s="105"/>
      <c r="E36" s="90"/>
      <c r="F36" s="90"/>
      <c r="G36" s="90"/>
      <c r="H36" s="90"/>
      <c r="I36" s="90"/>
      <c r="J36" s="90"/>
      <c r="K36" s="90"/>
      <c r="L36" s="91"/>
      <c r="M36" s="90"/>
      <c r="N36" s="91"/>
      <c r="O36" s="90"/>
      <c r="P36" s="95"/>
      <c r="Q36" s="86"/>
      <c r="R36" s="86"/>
      <c r="S36" s="86"/>
      <c r="T36" s="86"/>
      <c r="U36" s="86"/>
      <c r="V36" s="86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98"/>
      <c r="BN36" s="86"/>
      <c r="BO36" s="106"/>
      <c r="BP36" s="86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218" t="s">
        <v>77</v>
      </c>
      <c r="CC36" s="219"/>
      <c r="CD36" s="219"/>
      <c r="CE36" s="219"/>
      <c r="CF36" s="219"/>
      <c r="CG36" s="220"/>
      <c r="CH36" s="106"/>
    </row>
    <row r="37" spans="1:86" s="1" customFormat="1" ht="36" customHeight="1" x14ac:dyDescent="0.15">
      <c r="A37" s="133"/>
      <c r="B37" s="22"/>
      <c r="C37" s="134" t="s">
        <v>31</v>
      </c>
      <c r="D37" s="105"/>
      <c r="E37" s="90"/>
      <c r="F37" s="90"/>
      <c r="G37" s="90"/>
      <c r="H37" s="90"/>
      <c r="I37" s="90"/>
      <c r="J37" s="90"/>
      <c r="K37" s="90"/>
      <c r="L37" s="91"/>
      <c r="M37" s="90"/>
      <c r="N37" s="91"/>
      <c r="O37" s="90"/>
      <c r="P37" s="95"/>
      <c r="Q37" s="86"/>
      <c r="R37" s="86"/>
      <c r="S37" s="86"/>
      <c r="T37" s="86"/>
      <c r="U37" s="86"/>
      <c r="V37" s="86"/>
      <c r="W37" s="138" t="s">
        <v>114</v>
      </c>
      <c r="X37" s="139"/>
      <c r="Y37" s="139"/>
      <c r="Z37" s="139"/>
      <c r="AA37" s="139"/>
      <c r="AB37" s="140"/>
      <c r="AC37" s="138" t="s">
        <v>117</v>
      </c>
      <c r="AD37" s="139"/>
      <c r="AE37" s="139"/>
      <c r="AF37" s="139"/>
      <c r="AG37" s="139"/>
      <c r="AH37" s="140"/>
      <c r="AI37" s="138" t="s">
        <v>118</v>
      </c>
      <c r="AJ37" s="139"/>
      <c r="AK37" s="139"/>
      <c r="AL37" s="139"/>
      <c r="AM37" s="139"/>
      <c r="AN37" s="140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98"/>
      <c r="BN37" s="86"/>
      <c r="BO37" s="106"/>
      <c r="BP37" s="86"/>
      <c r="BQ37" s="86"/>
      <c r="BR37" s="86"/>
      <c r="BS37" s="86"/>
      <c r="BT37" s="86"/>
      <c r="BU37" s="86"/>
      <c r="BV37" s="106"/>
      <c r="BW37" s="106"/>
      <c r="BX37" s="106"/>
      <c r="BY37" s="106"/>
      <c r="BZ37" s="106"/>
      <c r="CA37" s="106"/>
      <c r="CB37" s="242"/>
      <c r="CC37" s="243"/>
      <c r="CD37" s="243"/>
      <c r="CE37" s="243"/>
      <c r="CF37" s="243"/>
      <c r="CG37" s="244"/>
      <c r="CH37" s="106"/>
    </row>
    <row r="38" spans="1:86" s="1" customFormat="1" ht="9.6" customHeight="1" thickBot="1" x14ac:dyDescent="0.2">
      <c r="A38" s="133"/>
      <c r="B38" s="22"/>
      <c r="C38" s="134"/>
      <c r="D38" s="105"/>
      <c r="E38" s="90"/>
      <c r="F38" s="90"/>
      <c r="G38" s="90"/>
      <c r="H38" s="90"/>
      <c r="I38" s="90"/>
      <c r="J38" s="90"/>
      <c r="K38" s="90"/>
      <c r="L38" s="91"/>
      <c r="M38" s="90"/>
      <c r="N38" s="91"/>
      <c r="O38" s="90"/>
      <c r="P38" s="95"/>
      <c r="Q38" s="86"/>
      <c r="R38" s="86"/>
      <c r="S38" s="86"/>
      <c r="T38" s="86"/>
      <c r="U38" s="86"/>
      <c r="V38" s="86"/>
      <c r="W38" s="73" t="s">
        <v>13</v>
      </c>
      <c r="X38" s="74">
        <v>48</v>
      </c>
      <c r="Y38" s="75" t="s">
        <v>14</v>
      </c>
      <c r="Z38" s="74">
        <v>24</v>
      </c>
      <c r="AA38" s="75" t="s">
        <v>15</v>
      </c>
      <c r="AB38" s="76">
        <f>TRUNC((X38+Z38)*0.0625,2)</f>
        <v>4.5</v>
      </c>
      <c r="AC38" s="73" t="s">
        <v>13</v>
      </c>
      <c r="AD38" s="74">
        <v>48</v>
      </c>
      <c r="AE38" s="75" t="s">
        <v>14</v>
      </c>
      <c r="AF38" s="74">
        <v>24</v>
      </c>
      <c r="AG38" s="75" t="s">
        <v>15</v>
      </c>
      <c r="AH38" s="76">
        <f>TRUNC((AD38+AF38)*0.0625,2)</f>
        <v>4.5</v>
      </c>
      <c r="AI38" s="73" t="s">
        <v>13</v>
      </c>
      <c r="AJ38" s="74">
        <v>48</v>
      </c>
      <c r="AK38" s="75" t="s">
        <v>14</v>
      </c>
      <c r="AL38" s="74">
        <v>24</v>
      </c>
      <c r="AM38" s="75" t="s">
        <v>15</v>
      </c>
      <c r="AN38" s="76">
        <f>TRUNC((AJ38+AL38)*0.0625,2)</f>
        <v>4.5</v>
      </c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98"/>
      <c r="BN38" s="86"/>
      <c r="BO38" s="106"/>
      <c r="BP38" s="89"/>
      <c r="BQ38" s="89"/>
      <c r="BR38" s="89"/>
      <c r="BS38" s="89"/>
      <c r="BT38" s="89"/>
      <c r="BU38" s="89"/>
      <c r="BV38" s="108"/>
      <c r="BW38" s="108"/>
      <c r="BX38" s="108"/>
      <c r="BY38" s="108"/>
      <c r="BZ38" s="108"/>
      <c r="CA38" s="108"/>
      <c r="CB38" s="49" t="s">
        <v>13</v>
      </c>
      <c r="CC38" s="50">
        <v>48</v>
      </c>
      <c r="CD38" s="51" t="s">
        <v>14</v>
      </c>
      <c r="CE38" s="50">
        <v>24</v>
      </c>
      <c r="CF38" s="51" t="s">
        <v>15</v>
      </c>
      <c r="CG38" s="52">
        <f>TRUNC((CC38+CE38)*0.0625,2)</f>
        <v>4.5</v>
      </c>
      <c r="CH38" s="106"/>
    </row>
    <row r="39" spans="1:86" s="1" customFormat="1" ht="9.6" customHeight="1" x14ac:dyDescent="0.2">
      <c r="A39" s="133"/>
      <c r="B39" s="22"/>
      <c r="C39" s="69"/>
      <c r="D39" s="105"/>
      <c r="E39" s="90"/>
      <c r="F39" s="90"/>
      <c r="G39" s="90"/>
      <c r="H39" s="90"/>
      <c r="I39" s="90"/>
      <c r="J39" s="90"/>
      <c r="K39" s="90"/>
      <c r="L39" s="91"/>
      <c r="M39" s="90"/>
      <c r="N39" s="91"/>
      <c r="O39" s="90"/>
      <c r="P39" s="95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98"/>
      <c r="BN39" s="86"/>
      <c r="BO39" s="106"/>
      <c r="BP39" s="106"/>
      <c r="BQ39" s="118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</row>
    <row r="40" spans="1:86" s="1" customFormat="1" ht="9.6" customHeight="1" thickBot="1" x14ac:dyDescent="0.25">
      <c r="A40" s="133"/>
      <c r="B40" s="22"/>
      <c r="C40" s="69"/>
      <c r="D40" s="105"/>
      <c r="E40" s="90"/>
      <c r="F40" s="90"/>
      <c r="G40" s="90"/>
      <c r="H40" s="90"/>
      <c r="I40" s="90"/>
      <c r="J40" s="90"/>
      <c r="K40" s="90"/>
      <c r="L40" s="91"/>
      <c r="M40" s="90"/>
      <c r="N40" s="91"/>
      <c r="O40" s="90"/>
      <c r="P40" s="95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98"/>
      <c r="BN40" s="86"/>
      <c r="BO40" s="106"/>
      <c r="BP40" s="106"/>
      <c r="BQ40" s="118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</row>
    <row r="41" spans="1:86" s="1" customFormat="1" ht="36" customHeight="1" thickBot="1" x14ac:dyDescent="0.25">
      <c r="A41" s="133"/>
      <c r="B41" s="22"/>
      <c r="C41" s="134" t="s">
        <v>32</v>
      </c>
      <c r="D41" s="105"/>
      <c r="E41" s="90"/>
      <c r="F41" s="90"/>
      <c r="G41" s="90"/>
      <c r="H41" s="90"/>
      <c r="I41" s="90"/>
      <c r="J41" s="90"/>
      <c r="K41" s="90"/>
      <c r="L41" s="91"/>
      <c r="M41" s="90"/>
      <c r="N41" s="91"/>
      <c r="O41" s="90"/>
      <c r="P41" s="95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168" t="s">
        <v>119</v>
      </c>
      <c r="AP41" s="169"/>
      <c r="AQ41" s="169"/>
      <c r="AR41" s="169"/>
      <c r="AS41" s="169"/>
      <c r="AT41" s="170"/>
      <c r="AU41" s="168" t="s">
        <v>120</v>
      </c>
      <c r="AV41" s="169"/>
      <c r="AW41" s="169"/>
      <c r="AX41" s="169"/>
      <c r="AY41" s="169"/>
      <c r="AZ41" s="170"/>
      <c r="BA41" s="162" t="s">
        <v>121</v>
      </c>
      <c r="BB41" s="163"/>
      <c r="BC41" s="163"/>
      <c r="BD41" s="163"/>
      <c r="BE41" s="163"/>
      <c r="BF41" s="164"/>
      <c r="BG41" s="106"/>
      <c r="BH41" s="106"/>
      <c r="BI41" s="106"/>
      <c r="BJ41" s="106"/>
      <c r="BK41" s="106"/>
      <c r="BL41" s="106"/>
      <c r="BM41" s="98"/>
      <c r="BN41" s="86"/>
      <c r="BO41" s="106"/>
      <c r="BP41" s="106"/>
      <c r="BQ41" s="118"/>
      <c r="BR41" s="106"/>
      <c r="BS41" s="106"/>
      <c r="BT41" s="106"/>
      <c r="BU41" s="106"/>
      <c r="BV41" s="236" t="s">
        <v>33</v>
      </c>
      <c r="BW41" s="237"/>
      <c r="BX41" s="237"/>
      <c r="BY41" s="237"/>
      <c r="BZ41" s="237"/>
      <c r="CA41" s="238"/>
      <c r="CB41" s="106"/>
      <c r="CC41" s="106"/>
      <c r="CD41" s="106"/>
      <c r="CE41" s="106"/>
      <c r="CF41" s="106"/>
      <c r="CG41" s="106"/>
      <c r="CH41" s="106"/>
    </row>
    <row r="42" spans="1:86" s="1" customFormat="1" ht="9.6" customHeight="1" x14ac:dyDescent="0.15">
      <c r="A42" s="133"/>
      <c r="B42" s="22"/>
      <c r="C42" s="134"/>
      <c r="D42" s="105"/>
      <c r="E42" s="90"/>
      <c r="F42" s="90"/>
      <c r="G42" s="90"/>
      <c r="H42" s="90"/>
      <c r="I42" s="90"/>
      <c r="J42" s="90"/>
      <c r="K42" s="90"/>
      <c r="L42" s="91"/>
      <c r="M42" s="90"/>
      <c r="N42" s="91"/>
      <c r="O42" s="90"/>
      <c r="P42" s="95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73" t="s">
        <v>13</v>
      </c>
      <c r="AP42" s="74">
        <v>48</v>
      </c>
      <c r="AQ42" s="75" t="s">
        <v>14</v>
      </c>
      <c r="AR42" s="74">
        <v>24</v>
      </c>
      <c r="AS42" s="75" t="s">
        <v>15</v>
      </c>
      <c r="AT42" s="76">
        <f>TRUNC((AP42+AR42)*0.0625,2)</f>
        <v>4.5</v>
      </c>
      <c r="AU42" s="73" t="s">
        <v>13</v>
      </c>
      <c r="AV42" s="74">
        <v>48</v>
      </c>
      <c r="AW42" s="75" t="s">
        <v>14</v>
      </c>
      <c r="AX42" s="74">
        <v>24</v>
      </c>
      <c r="AY42" s="75" t="s">
        <v>15</v>
      </c>
      <c r="AZ42" s="76">
        <f>TRUNC((AV42+AX42)*0.0625,2)</f>
        <v>4.5</v>
      </c>
      <c r="BA42" s="73" t="s">
        <v>13</v>
      </c>
      <c r="BB42" s="74">
        <v>48</v>
      </c>
      <c r="BC42" s="75" t="s">
        <v>14</v>
      </c>
      <c r="BD42" s="74">
        <v>24</v>
      </c>
      <c r="BE42" s="75" t="s">
        <v>15</v>
      </c>
      <c r="BF42" s="76">
        <f>TRUNC((BB42+BD42)*0.0625,2)</f>
        <v>4.5</v>
      </c>
      <c r="BG42" s="106"/>
      <c r="BH42" s="106"/>
      <c r="BI42" s="106"/>
      <c r="BJ42" s="106"/>
      <c r="BK42" s="106"/>
      <c r="BL42" s="106"/>
      <c r="BM42" s="98"/>
      <c r="BN42" s="86"/>
      <c r="BO42" s="106"/>
      <c r="BP42" s="106"/>
      <c r="BQ42" s="121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</row>
    <row r="43" spans="1:86" s="1" customFormat="1" ht="9.6" customHeight="1" thickBot="1" x14ac:dyDescent="0.25">
      <c r="A43" s="133"/>
      <c r="B43" s="22"/>
      <c r="C43" s="69"/>
      <c r="D43" s="105"/>
      <c r="E43" s="90"/>
      <c r="F43" s="90"/>
      <c r="G43" s="90"/>
      <c r="H43" s="90"/>
      <c r="I43" s="90"/>
      <c r="J43" s="90"/>
      <c r="K43" s="90"/>
      <c r="L43" s="91"/>
      <c r="M43" s="90"/>
      <c r="N43" s="91"/>
      <c r="O43" s="90"/>
      <c r="P43" s="95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98"/>
      <c r="BN43" s="86"/>
      <c r="BO43" s="106"/>
      <c r="BP43" s="106"/>
      <c r="BQ43" s="118"/>
      <c r="BR43" s="106"/>
      <c r="BS43" s="106"/>
      <c r="BT43" s="106"/>
      <c r="BU43" s="106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</row>
    <row r="44" spans="1:86" s="1" customFormat="1" ht="37.5" customHeight="1" x14ac:dyDescent="0.15">
      <c r="A44" s="133"/>
      <c r="B44" s="22"/>
      <c r="C44" s="134" t="s">
        <v>34</v>
      </c>
      <c r="D44" s="105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165" t="s">
        <v>82</v>
      </c>
      <c r="BH44" s="166"/>
      <c r="BI44" s="166"/>
      <c r="BJ44" s="166"/>
      <c r="BK44" s="166"/>
      <c r="BL44" s="167"/>
      <c r="BM44" s="40"/>
      <c r="BN44" s="86"/>
      <c r="BO44" s="106"/>
      <c r="BP44" s="233" t="s">
        <v>78</v>
      </c>
      <c r="BQ44" s="234"/>
      <c r="BR44" s="234"/>
      <c r="BS44" s="234"/>
      <c r="BT44" s="234"/>
      <c r="BU44" s="235"/>
      <c r="BV44" s="215" t="s">
        <v>79</v>
      </c>
      <c r="BW44" s="216"/>
      <c r="BX44" s="216"/>
      <c r="BY44" s="216"/>
      <c r="BZ44" s="216"/>
      <c r="CA44" s="217"/>
      <c r="CB44" s="215" t="s">
        <v>80</v>
      </c>
      <c r="CC44" s="216"/>
      <c r="CD44" s="216"/>
      <c r="CE44" s="216"/>
      <c r="CF44" s="216"/>
      <c r="CG44" s="217"/>
      <c r="CH44" s="106"/>
    </row>
    <row r="45" spans="1:86" s="6" customFormat="1" ht="9.6" customHeight="1" thickBot="1" x14ac:dyDescent="0.2">
      <c r="A45" s="133"/>
      <c r="B45" s="23"/>
      <c r="C45" s="134"/>
      <c r="D45" s="101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89"/>
      <c r="R45" s="89"/>
      <c r="S45" s="89"/>
      <c r="T45" s="89"/>
      <c r="U45" s="89"/>
      <c r="V45" s="89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73" t="s">
        <v>13</v>
      </c>
      <c r="BH45" s="74">
        <v>48</v>
      </c>
      <c r="BI45" s="75" t="s">
        <v>14</v>
      </c>
      <c r="BJ45" s="74">
        <v>72</v>
      </c>
      <c r="BK45" s="75" t="s">
        <v>15</v>
      </c>
      <c r="BL45" s="76">
        <f>TRUNC((BH45+BJ45)*0.0625,2)</f>
        <v>7.5</v>
      </c>
      <c r="BM45" s="41"/>
      <c r="BN45" s="86"/>
      <c r="BO45" s="106"/>
      <c r="BP45" s="53" t="s">
        <v>13</v>
      </c>
      <c r="BQ45" s="54">
        <v>48</v>
      </c>
      <c r="BR45" s="55" t="s">
        <v>14</v>
      </c>
      <c r="BS45" s="54">
        <v>24</v>
      </c>
      <c r="BT45" s="55" t="s">
        <v>15</v>
      </c>
      <c r="BU45" s="56">
        <f>TRUNC((BQ45+BS45)*0.0625,2)</f>
        <v>4.5</v>
      </c>
      <c r="BV45" s="53" t="s">
        <v>13</v>
      </c>
      <c r="BW45" s="54">
        <v>72</v>
      </c>
      <c r="BX45" s="55" t="s">
        <v>14</v>
      </c>
      <c r="BY45" s="54">
        <v>24</v>
      </c>
      <c r="BZ45" s="55" t="s">
        <v>15</v>
      </c>
      <c r="CA45" s="56">
        <f>TRUNC((BW45+BY45)*0.0625,2)</f>
        <v>6</v>
      </c>
      <c r="CB45" s="53" t="s">
        <v>13</v>
      </c>
      <c r="CC45" s="54">
        <v>48</v>
      </c>
      <c r="CD45" s="55" t="s">
        <v>14</v>
      </c>
      <c r="CE45" s="54">
        <v>24</v>
      </c>
      <c r="CF45" s="55" t="s">
        <v>15</v>
      </c>
      <c r="CG45" s="56">
        <f>TRUNC((CC45+CE45)*0.0625,2)</f>
        <v>4.5</v>
      </c>
      <c r="CH45" s="108"/>
    </row>
    <row r="46" spans="1:86" s="1" customFormat="1" ht="9" customHeight="1" x14ac:dyDescent="0.15">
      <c r="A46" s="133"/>
      <c r="B46" s="22"/>
      <c r="C46" s="68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86"/>
      <c r="AM46" s="86"/>
      <c r="AN46" s="86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43"/>
      <c r="BN46" s="110"/>
      <c r="BO46" s="122"/>
      <c r="BP46" s="86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215" t="s">
        <v>81</v>
      </c>
      <c r="CC46" s="216"/>
      <c r="CD46" s="216"/>
      <c r="CE46" s="216"/>
      <c r="CF46" s="216"/>
      <c r="CG46" s="217"/>
      <c r="CH46" s="106"/>
    </row>
    <row r="47" spans="1:86" s="1" customFormat="1" ht="36" customHeight="1" x14ac:dyDescent="0.15">
      <c r="A47" s="133"/>
      <c r="B47" s="22"/>
      <c r="C47" s="134" t="s">
        <v>35</v>
      </c>
      <c r="D47" s="105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90"/>
      <c r="P47" s="90"/>
      <c r="Q47" s="90"/>
      <c r="R47" s="90"/>
      <c r="S47" s="90"/>
      <c r="T47" s="90"/>
      <c r="U47" s="90"/>
      <c r="V47" s="90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171" t="s">
        <v>123</v>
      </c>
      <c r="AV47" s="172"/>
      <c r="AW47" s="172"/>
      <c r="AX47" s="172"/>
      <c r="AY47" s="172"/>
      <c r="AZ47" s="173"/>
      <c r="BA47" s="168" t="s">
        <v>124</v>
      </c>
      <c r="BB47" s="169"/>
      <c r="BC47" s="169"/>
      <c r="BD47" s="169"/>
      <c r="BE47" s="169"/>
      <c r="BF47" s="170"/>
      <c r="BG47" s="168" t="s">
        <v>125</v>
      </c>
      <c r="BH47" s="169"/>
      <c r="BI47" s="169"/>
      <c r="BJ47" s="169"/>
      <c r="BK47" s="169"/>
      <c r="BL47" s="170"/>
      <c r="BM47" s="40"/>
      <c r="BN47" s="8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239"/>
      <c r="CC47" s="240"/>
      <c r="CD47" s="240"/>
      <c r="CE47" s="240"/>
      <c r="CF47" s="240"/>
      <c r="CG47" s="241"/>
      <c r="CH47" s="106"/>
    </row>
    <row r="48" spans="1:86" s="17" customFormat="1" ht="9.6" customHeight="1" thickBot="1" x14ac:dyDescent="0.2">
      <c r="A48" s="133"/>
      <c r="B48" s="27"/>
      <c r="C48" s="134"/>
      <c r="D48" s="111"/>
      <c r="E48" s="112"/>
      <c r="F48" s="112"/>
      <c r="G48" s="112"/>
      <c r="H48" s="112"/>
      <c r="I48" s="112"/>
      <c r="J48" s="112"/>
      <c r="K48" s="86"/>
      <c r="L48" s="86"/>
      <c r="M48" s="86"/>
      <c r="N48" s="86"/>
      <c r="O48" s="90"/>
      <c r="P48" s="90"/>
      <c r="Q48" s="90"/>
      <c r="R48" s="90"/>
      <c r="S48" s="90"/>
      <c r="T48" s="90"/>
      <c r="U48" s="90"/>
      <c r="V48" s="90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73" t="s">
        <v>13</v>
      </c>
      <c r="AV48" s="74">
        <v>48</v>
      </c>
      <c r="AW48" s="75" t="s">
        <v>14</v>
      </c>
      <c r="AX48" s="74">
        <v>24</v>
      </c>
      <c r="AY48" s="75" t="s">
        <v>15</v>
      </c>
      <c r="AZ48" s="76">
        <f>TRUNC((AV48+AX48)*0.0625,2)</f>
        <v>4.5</v>
      </c>
      <c r="BA48" s="73" t="s">
        <v>13</v>
      </c>
      <c r="BB48" s="74">
        <v>72</v>
      </c>
      <c r="BC48" s="75" t="s">
        <v>14</v>
      </c>
      <c r="BD48" s="74">
        <v>24</v>
      </c>
      <c r="BE48" s="75" t="s">
        <v>15</v>
      </c>
      <c r="BF48" s="76">
        <f>TRUNC((BB48+BD48)*0.0625,2)</f>
        <v>6</v>
      </c>
      <c r="BG48" s="73" t="s">
        <v>13</v>
      </c>
      <c r="BH48" s="74">
        <v>48</v>
      </c>
      <c r="BI48" s="75" t="s">
        <v>14</v>
      </c>
      <c r="BJ48" s="74">
        <v>24</v>
      </c>
      <c r="BK48" s="75" t="s">
        <v>15</v>
      </c>
      <c r="BL48" s="76">
        <f>TRUNC((BH48+BJ48)*0.0625,2)</f>
        <v>4.5</v>
      </c>
      <c r="BM48" s="44"/>
      <c r="BN48" s="112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53" t="s">
        <v>13</v>
      </c>
      <c r="CC48" s="54">
        <v>48</v>
      </c>
      <c r="CD48" s="55" t="s">
        <v>14</v>
      </c>
      <c r="CE48" s="54">
        <v>24</v>
      </c>
      <c r="CF48" s="55" t="s">
        <v>15</v>
      </c>
      <c r="CG48" s="56">
        <f>TRUNC((CC48+CE48)*0.0625,2)</f>
        <v>4.5</v>
      </c>
      <c r="CH48" s="116"/>
    </row>
    <row r="49" spans="1:91" s="1" customFormat="1" ht="36" customHeight="1" x14ac:dyDescent="0.15">
      <c r="A49" s="133"/>
      <c r="B49" s="22"/>
      <c r="C49" s="134"/>
      <c r="D49" s="105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90"/>
      <c r="P49" s="90"/>
      <c r="Q49" s="90"/>
      <c r="R49" s="90"/>
      <c r="S49" s="90"/>
      <c r="T49" s="90"/>
      <c r="U49" s="90"/>
      <c r="V49" s="90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106"/>
      <c r="BB49" s="106"/>
      <c r="BC49" s="106"/>
      <c r="BD49" s="106"/>
      <c r="BE49" s="106"/>
      <c r="BF49" s="106"/>
      <c r="BG49" s="168" t="s">
        <v>126</v>
      </c>
      <c r="BH49" s="169"/>
      <c r="BI49" s="169"/>
      <c r="BJ49" s="169"/>
      <c r="BK49" s="169"/>
      <c r="BL49" s="170"/>
      <c r="BM49" s="40"/>
      <c r="BN49" s="8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</row>
    <row r="50" spans="1:91" s="17" customFormat="1" ht="9.6" customHeight="1" x14ac:dyDescent="0.15">
      <c r="A50" s="133"/>
      <c r="B50" s="27"/>
      <c r="C50" s="134"/>
      <c r="D50" s="111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90"/>
      <c r="X50" s="91"/>
      <c r="Y50" s="90"/>
      <c r="Z50" s="91"/>
      <c r="AA50" s="90"/>
      <c r="AB50" s="9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116"/>
      <c r="BB50" s="116"/>
      <c r="BC50" s="116"/>
      <c r="BD50" s="116"/>
      <c r="BE50" s="116"/>
      <c r="BF50" s="116"/>
      <c r="BG50" s="73" t="s">
        <v>13</v>
      </c>
      <c r="BH50" s="74">
        <v>48</v>
      </c>
      <c r="BI50" s="75" t="s">
        <v>14</v>
      </c>
      <c r="BJ50" s="74">
        <v>24</v>
      </c>
      <c r="BK50" s="75" t="s">
        <v>15</v>
      </c>
      <c r="BL50" s="76">
        <f>TRUNC((BH50+BJ50)*0.0625,2)</f>
        <v>4.5</v>
      </c>
      <c r="BM50" s="44"/>
      <c r="BN50" s="112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</row>
    <row r="51" spans="1:91" s="17" customFormat="1" ht="9.6" customHeight="1" x14ac:dyDescent="0.15">
      <c r="A51" s="72"/>
      <c r="B51" s="27"/>
      <c r="C51" s="32"/>
      <c r="D51" s="27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13"/>
      <c r="X51" s="114"/>
      <c r="Y51" s="113"/>
      <c r="Z51" s="114"/>
      <c r="AA51" s="113"/>
      <c r="AB51" s="115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06"/>
      <c r="AO51" s="106"/>
      <c r="AP51" s="106"/>
      <c r="AQ51" s="106"/>
      <c r="AR51" s="106"/>
      <c r="AS51" s="106"/>
      <c r="AT51" s="106"/>
      <c r="AU51" s="106"/>
      <c r="AV51" s="106"/>
      <c r="AW51" s="106"/>
      <c r="AX51" s="106"/>
      <c r="AY51" s="106"/>
      <c r="AZ51" s="106"/>
      <c r="BA51" s="113"/>
      <c r="BB51" s="114"/>
      <c r="BC51" s="113"/>
      <c r="BD51" s="114"/>
      <c r="BE51" s="113"/>
      <c r="BF51" s="115"/>
      <c r="BG51" s="115"/>
      <c r="BH51" s="115"/>
      <c r="BI51" s="115"/>
      <c r="BJ51" s="115"/>
      <c r="BK51" s="115"/>
      <c r="BL51" s="115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</row>
    <row r="52" spans="1:91" s="1" customFormat="1" ht="6.4" customHeight="1" x14ac:dyDescent="0.15">
      <c r="A52" s="72"/>
      <c r="B52" s="22"/>
      <c r="C52" s="26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  <c r="AM52" s="179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84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</row>
    <row r="53" spans="1:91" s="4" customFormat="1" ht="15" customHeight="1" x14ac:dyDescent="0.15">
      <c r="A53" s="28"/>
      <c r="B53" s="29"/>
      <c r="C53" s="174" t="s">
        <v>36</v>
      </c>
      <c r="D53" s="58"/>
      <c r="E53" s="159">
        <f>((SUM(F8:F50)/16)+(F6/16))</f>
        <v>30</v>
      </c>
      <c r="F53" s="160"/>
      <c r="G53" s="160"/>
      <c r="H53" s="160"/>
      <c r="I53" s="160"/>
      <c r="J53" s="161"/>
      <c r="K53" s="159">
        <f>((SUM(L8:L50)/16)+(L6/16))</f>
        <v>30</v>
      </c>
      <c r="L53" s="160"/>
      <c r="M53" s="160"/>
      <c r="N53" s="160"/>
      <c r="O53" s="160"/>
      <c r="P53" s="161"/>
      <c r="Q53" s="159">
        <f>((SUM(R8:R50)/16)+(R6/16))</f>
        <v>30</v>
      </c>
      <c r="R53" s="160"/>
      <c r="S53" s="160"/>
      <c r="T53" s="160"/>
      <c r="U53" s="160"/>
      <c r="V53" s="161"/>
      <c r="W53" s="159">
        <f>((SUM(X8:X50)/16)+(X6/16))</f>
        <v>28.5</v>
      </c>
      <c r="X53" s="160"/>
      <c r="Y53" s="160"/>
      <c r="Z53" s="160"/>
      <c r="AA53" s="160"/>
      <c r="AB53" s="161"/>
      <c r="AC53" s="159">
        <f>((SUM(AD10:AD50)/16)+(AD6/16))</f>
        <v>30</v>
      </c>
      <c r="AD53" s="160"/>
      <c r="AE53" s="160"/>
      <c r="AF53" s="160"/>
      <c r="AG53" s="160"/>
      <c r="AH53" s="161"/>
      <c r="AI53" s="159">
        <f>((SUM(AJ8:AJ50)/16)+(AJ6/16))</f>
        <v>30</v>
      </c>
      <c r="AJ53" s="160"/>
      <c r="AK53" s="160"/>
      <c r="AL53" s="160"/>
      <c r="AM53" s="160"/>
      <c r="AN53" s="161"/>
      <c r="AO53" s="159">
        <f>((SUM(AP8:AP50)/16)+(AP6/16))</f>
        <v>30</v>
      </c>
      <c r="AP53" s="160"/>
      <c r="AQ53" s="160"/>
      <c r="AR53" s="160"/>
      <c r="AS53" s="160"/>
      <c r="AT53" s="161"/>
      <c r="AU53" s="159">
        <f>((SUM(AV8:AV50)/16)+(AV6/16))</f>
        <v>30</v>
      </c>
      <c r="AV53" s="160"/>
      <c r="AW53" s="160"/>
      <c r="AX53" s="160"/>
      <c r="AY53" s="160"/>
      <c r="AZ53" s="161"/>
      <c r="BA53" s="159">
        <f>((SUM(BB8:BB50)/16)+(BB6/16))</f>
        <v>15</v>
      </c>
      <c r="BB53" s="160"/>
      <c r="BC53" s="160"/>
      <c r="BD53" s="160"/>
      <c r="BE53" s="160"/>
      <c r="BF53" s="161"/>
      <c r="BG53" s="159">
        <f>((SUM(BH11:BH50)/16)+(BH6/16))</f>
        <v>15</v>
      </c>
      <c r="BH53" s="160"/>
      <c r="BI53" s="160"/>
      <c r="BJ53" s="160"/>
      <c r="BK53" s="160"/>
      <c r="BL53" s="161"/>
      <c r="BM53" s="59"/>
      <c r="BN53" s="60" t="s">
        <v>37</v>
      </c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245">
        <f>F6+L6+R6+X6+AD6+AJ6+AP6+AV6+R8+X8+F11+R14+AD11+AJ11+AP11+AV11+F14+L14+AP14+AV14+F17+L17+R17+X17+AP23+F20+L20+R20+X20+AD20+AJ20+AP20+AV20+BB20+BH20+AD23+AJ23+AV23+BB23+AV48+F26+L26+R28+X28+AD28+AJ28+AP28+F28+L28+L32+R32+X32+AD32+AJ32+AJ35+F35+L35+R35+X35+AD35+X38+AD38+AJ38+AV42+AP42+BB42+BH45+BB48+BH48+BH50</f>
        <v>4296</v>
      </c>
      <c r="CJ53" s="245"/>
      <c r="CK53" s="245"/>
      <c r="CL53" s="245"/>
      <c r="CM53" s="245"/>
    </row>
    <row r="54" spans="1:91" s="4" customFormat="1" ht="15" customHeight="1" x14ac:dyDescent="0.15">
      <c r="A54" s="28"/>
      <c r="B54" s="29"/>
      <c r="C54" s="174"/>
      <c r="D54" s="58"/>
      <c r="E54" s="176"/>
      <c r="F54" s="177"/>
      <c r="G54" s="177"/>
      <c r="H54" s="177"/>
      <c r="I54" s="177"/>
      <c r="J54" s="178"/>
      <c r="K54" s="176"/>
      <c r="L54" s="177"/>
      <c r="M54" s="177"/>
      <c r="N54" s="177"/>
      <c r="O54" s="177"/>
      <c r="P54" s="178"/>
      <c r="Q54" s="176"/>
      <c r="R54" s="177"/>
      <c r="S54" s="177"/>
      <c r="T54" s="177"/>
      <c r="U54" s="177"/>
      <c r="V54" s="178"/>
      <c r="W54" s="176"/>
      <c r="X54" s="177"/>
      <c r="Y54" s="177"/>
      <c r="Z54" s="177"/>
      <c r="AA54" s="177"/>
      <c r="AB54" s="178"/>
      <c r="AC54" s="176"/>
      <c r="AD54" s="177"/>
      <c r="AE54" s="177"/>
      <c r="AF54" s="177"/>
      <c r="AG54" s="177"/>
      <c r="AH54" s="178"/>
      <c r="AI54" s="176"/>
      <c r="AJ54" s="177"/>
      <c r="AK54" s="177"/>
      <c r="AL54" s="177"/>
      <c r="AM54" s="177"/>
      <c r="AN54" s="178"/>
      <c r="AO54" s="176"/>
      <c r="AP54" s="177"/>
      <c r="AQ54" s="177"/>
      <c r="AR54" s="177"/>
      <c r="AS54" s="177"/>
      <c r="AT54" s="178"/>
      <c r="AU54" s="176"/>
      <c r="AV54" s="177"/>
      <c r="AW54" s="177"/>
      <c r="AX54" s="177"/>
      <c r="AY54" s="177"/>
      <c r="AZ54" s="178"/>
      <c r="BA54" s="176"/>
      <c r="BB54" s="177"/>
      <c r="BC54" s="177"/>
      <c r="BD54" s="177"/>
      <c r="BE54" s="177"/>
      <c r="BF54" s="178"/>
      <c r="BG54" s="176"/>
      <c r="BH54" s="177"/>
      <c r="BI54" s="177"/>
      <c r="BJ54" s="177"/>
      <c r="BK54" s="177"/>
      <c r="BL54" s="178"/>
      <c r="BM54" s="59"/>
      <c r="BN54" s="60" t="s">
        <v>38</v>
      </c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245">
        <f>SUM(E53:BL54)/10</f>
        <v>26.85</v>
      </c>
      <c r="CJ54" s="245"/>
      <c r="CK54" s="245"/>
      <c r="CL54" s="245"/>
      <c r="CM54" s="245"/>
    </row>
    <row r="55" spans="1:91" s="4" customFormat="1" ht="15" customHeight="1" x14ac:dyDescent="0.15">
      <c r="A55" s="28"/>
      <c r="B55" s="29"/>
      <c r="C55" s="174" t="s">
        <v>39</v>
      </c>
      <c r="D55" s="58"/>
      <c r="E55" s="159">
        <f>((SUM(H6:H50)/16)+(H6/16))</f>
        <v>14</v>
      </c>
      <c r="F55" s="160"/>
      <c r="G55" s="160"/>
      <c r="H55" s="160"/>
      <c r="I55" s="160"/>
      <c r="J55" s="161"/>
      <c r="K55" s="197">
        <f>((SUM(N14:N50)/16)+(N6/16))</f>
        <v>15</v>
      </c>
      <c r="L55" s="198"/>
      <c r="M55" s="198"/>
      <c r="N55" s="198"/>
      <c r="O55" s="198"/>
      <c r="P55" s="199"/>
      <c r="Q55" s="159">
        <f>((SUM(T8:T50)/16)+(T6/16))</f>
        <v>15.25</v>
      </c>
      <c r="R55" s="160"/>
      <c r="S55" s="160"/>
      <c r="T55" s="160"/>
      <c r="U55" s="160"/>
      <c r="V55" s="161"/>
      <c r="W55" s="159">
        <f>((SUM(Z8:Z50)/16)+(Z6/16))</f>
        <v>15.25</v>
      </c>
      <c r="X55" s="160"/>
      <c r="Y55" s="160"/>
      <c r="Z55" s="160"/>
      <c r="AA55" s="160"/>
      <c r="AB55" s="161"/>
      <c r="AC55" s="159">
        <f>((SUM(AF11:AF50)/16)+(AF6/16))</f>
        <v>15.625</v>
      </c>
      <c r="AD55" s="160"/>
      <c r="AE55" s="160"/>
      <c r="AF55" s="160"/>
      <c r="AG55" s="160"/>
      <c r="AH55" s="161"/>
      <c r="AI55" s="159">
        <f>((SUM(AL11:AL50)/16)+(AL6/16))</f>
        <v>17.125</v>
      </c>
      <c r="AJ55" s="160"/>
      <c r="AK55" s="160"/>
      <c r="AL55" s="160"/>
      <c r="AM55" s="160"/>
      <c r="AN55" s="161"/>
      <c r="AO55" s="159">
        <f>((SUM(AR11:AR50)/16)+(AR6/16))</f>
        <v>18.625</v>
      </c>
      <c r="AP55" s="160"/>
      <c r="AQ55" s="160"/>
      <c r="AR55" s="160"/>
      <c r="AS55" s="160"/>
      <c r="AT55" s="161"/>
      <c r="AU55" s="159">
        <f>((SUM(AX11:AX50)/16)+(AX6/16))</f>
        <v>18.625</v>
      </c>
      <c r="AV55" s="160"/>
      <c r="AW55" s="160"/>
      <c r="AX55" s="160"/>
      <c r="AY55" s="160"/>
      <c r="AZ55" s="161"/>
      <c r="BA55" s="159">
        <f>((SUM(BD11:BD50)/16)+(BD6/16))</f>
        <v>8.625</v>
      </c>
      <c r="BB55" s="160"/>
      <c r="BC55" s="160"/>
      <c r="BD55" s="160"/>
      <c r="BE55" s="160"/>
      <c r="BF55" s="161"/>
      <c r="BG55" s="159">
        <f>((SUM(BJ8:BJ50)/16)+(BJ6/16))</f>
        <v>12</v>
      </c>
      <c r="BH55" s="160"/>
      <c r="BI55" s="160"/>
      <c r="BJ55" s="160"/>
      <c r="BK55" s="160"/>
      <c r="BL55" s="161"/>
      <c r="BM55" s="59"/>
      <c r="BN55" s="60" t="s">
        <v>40</v>
      </c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245">
        <f>H6+N6+T6+Z6+AF6+AL6+AR6+AX6+T8+Z8+H11+T14+AF11+AL11+AR11+AX11+H14+N14+AR14+AX14+H17+N17+T17+Z17+AR23+H20+N20+T20+Z20+AF20+AL20+AR20+AX20+BD20+BJ20+AF23+AL23+AX23+BD23+AX48+H26+N26+T28+Z28+AF28+AL28+AR28+H28+N28+N32+T32+Z32+AF32+AL32+AL35+H35+N35+T35+Z35+AF35+Z38+AF38+AL38+AX42+AR42+BD42+BJ45+BD48+BJ48+BJ50</f>
        <v>2386</v>
      </c>
      <c r="CJ55" s="245"/>
      <c r="CK55" s="245"/>
      <c r="CL55" s="245"/>
      <c r="CM55" s="245"/>
    </row>
    <row r="56" spans="1:91" s="4" customFormat="1" ht="15" customHeight="1" x14ac:dyDescent="0.15">
      <c r="A56" s="28"/>
      <c r="B56" s="29"/>
      <c r="C56" s="174"/>
      <c r="D56" s="58"/>
      <c r="E56" s="176"/>
      <c r="F56" s="177"/>
      <c r="G56" s="177"/>
      <c r="H56" s="177"/>
      <c r="I56" s="177"/>
      <c r="J56" s="178"/>
      <c r="K56" s="200"/>
      <c r="L56" s="201"/>
      <c r="M56" s="201"/>
      <c r="N56" s="201"/>
      <c r="O56" s="201"/>
      <c r="P56" s="202"/>
      <c r="Q56" s="176"/>
      <c r="R56" s="177"/>
      <c r="S56" s="177"/>
      <c r="T56" s="177"/>
      <c r="U56" s="177"/>
      <c r="V56" s="178"/>
      <c r="W56" s="176"/>
      <c r="X56" s="177"/>
      <c r="Y56" s="177"/>
      <c r="Z56" s="177"/>
      <c r="AA56" s="177"/>
      <c r="AB56" s="178"/>
      <c r="AC56" s="176"/>
      <c r="AD56" s="177"/>
      <c r="AE56" s="177"/>
      <c r="AF56" s="177"/>
      <c r="AG56" s="177"/>
      <c r="AH56" s="178"/>
      <c r="AI56" s="176"/>
      <c r="AJ56" s="177"/>
      <c r="AK56" s="177"/>
      <c r="AL56" s="177"/>
      <c r="AM56" s="177"/>
      <c r="AN56" s="178"/>
      <c r="AO56" s="176"/>
      <c r="AP56" s="177"/>
      <c r="AQ56" s="177"/>
      <c r="AR56" s="177"/>
      <c r="AS56" s="177"/>
      <c r="AT56" s="178"/>
      <c r="AU56" s="176"/>
      <c r="AV56" s="177"/>
      <c r="AW56" s="177"/>
      <c r="AX56" s="177"/>
      <c r="AY56" s="177"/>
      <c r="AZ56" s="178"/>
      <c r="BA56" s="176"/>
      <c r="BB56" s="177"/>
      <c r="BC56" s="177"/>
      <c r="BD56" s="177"/>
      <c r="BE56" s="177"/>
      <c r="BF56" s="178"/>
      <c r="BG56" s="176"/>
      <c r="BH56" s="177"/>
      <c r="BI56" s="177"/>
      <c r="BJ56" s="177"/>
      <c r="BK56" s="177"/>
      <c r="BL56" s="178"/>
      <c r="BM56" s="59"/>
      <c r="BN56" s="60" t="s">
        <v>41</v>
      </c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245">
        <f>SUM(E55:BL56)/10</f>
        <v>15.012499999999999</v>
      </c>
      <c r="CJ56" s="245"/>
      <c r="CK56" s="245"/>
      <c r="CL56" s="245"/>
      <c r="CM56" s="245"/>
    </row>
    <row r="57" spans="1:91" s="4" customFormat="1" ht="15" customHeight="1" x14ac:dyDescent="0.15">
      <c r="A57" s="28"/>
      <c r="B57" s="29"/>
      <c r="C57" s="57" t="s">
        <v>42</v>
      </c>
      <c r="D57" s="58"/>
      <c r="E57" s="159">
        <f>SUM(J6:J50)</f>
        <v>43</v>
      </c>
      <c r="F57" s="160"/>
      <c r="G57" s="160"/>
      <c r="H57" s="160"/>
      <c r="I57" s="160"/>
      <c r="J57" s="161"/>
      <c r="K57" s="159">
        <f>SUM(P6:P50)</f>
        <v>45</v>
      </c>
      <c r="L57" s="160"/>
      <c r="M57" s="160"/>
      <c r="N57" s="160"/>
      <c r="O57" s="160"/>
      <c r="P57" s="161"/>
      <c r="Q57" s="159">
        <f>SUM(V6:V50)</f>
        <v>45.25</v>
      </c>
      <c r="R57" s="160"/>
      <c r="S57" s="160"/>
      <c r="T57" s="160"/>
      <c r="U57" s="160"/>
      <c r="V57" s="161"/>
      <c r="W57" s="159">
        <f>SUM(AB6:AB50)</f>
        <v>43.75</v>
      </c>
      <c r="X57" s="160"/>
      <c r="Y57" s="160"/>
      <c r="Z57" s="160"/>
      <c r="AA57" s="160"/>
      <c r="AB57" s="161"/>
      <c r="AC57" s="159">
        <f>SUM(AH6:AH50)</f>
        <v>45.620000000000005</v>
      </c>
      <c r="AD57" s="160"/>
      <c r="AE57" s="160"/>
      <c r="AF57" s="160"/>
      <c r="AG57" s="160"/>
      <c r="AH57" s="161"/>
      <c r="AI57" s="159">
        <f>SUM(AN6:AN50)</f>
        <v>47.120000000000005</v>
      </c>
      <c r="AJ57" s="160"/>
      <c r="AK57" s="160"/>
      <c r="AL57" s="160"/>
      <c r="AM57" s="160"/>
      <c r="AN57" s="161"/>
      <c r="AO57" s="159">
        <f>SUM(AT6:AT50)</f>
        <v>48.620000000000005</v>
      </c>
      <c r="AP57" s="160"/>
      <c r="AQ57" s="160"/>
      <c r="AR57" s="160"/>
      <c r="AS57" s="160"/>
      <c r="AT57" s="161"/>
      <c r="AU57" s="159">
        <f>SUM(AZ6:AZ50)</f>
        <v>48.620000000000005</v>
      </c>
      <c r="AV57" s="160"/>
      <c r="AW57" s="160"/>
      <c r="AX57" s="160"/>
      <c r="AY57" s="160"/>
      <c r="AZ57" s="161"/>
      <c r="BA57" s="159">
        <f>SUM(BF6:BF50)</f>
        <v>23.62</v>
      </c>
      <c r="BB57" s="160"/>
      <c r="BC57" s="160"/>
      <c r="BD57" s="160"/>
      <c r="BE57" s="160"/>
      <c r="BF57" s="161"/>
      <c r="BG57" s="159">
        <f>SUM(BL6:BL50)</f>
        <v>27</v>
      </c>
      <c r="BH57" s="160"/>
      <c r="BI57" s="160"/>
      <c r="BJ57" s="160"/>
      <c r="BK57" s="160"/>
      <c r="BL57" s="161"/>
      <c r="BM57" s="59"/>
      <c r="BN57" s="60" t="s">
        <v>43</v>
      </c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213">
        <f>SUM(E57:BL57)</f>
        <v>417.6</v>
      </c>
      <c r="CJ57" s="213"/>
      <c r="CK57" s="213"/>
      <c r="CL57" s="213"/>
      <c r="CM57" s="213"/>
    </row>
    <row r="58" spans="1:91" s="4" customFormat="1" ht="15" customHeight="1" x14ac:dyDescent="0.15">
      <c r="A58" s="28"/>
      <c r="B58" s="29"/>
      <c r="C58" s="57" t="s">
        <v>44</v>
      </c>
      <c r="D58" s="58"/>
      <c r="E58" s="175">
        <f>COUNTIF(E5:J50,"hd:")</f>
        <v>8</v>
      </c>
      <c r="F58" s="175"/>
      <c r="G58" s="175"/>
      <c r="H58" s="175"/>
      <c r="I58" s="175"/>
      <c r="J58" s="175"/>
      <c r="K58" s="175">
        <f>COUNTIF(K5:P50,"hd:")</f>
        <v>8</v>
      </c>
      <c r="L58" s="175"/>
      <c r="M58" s="175"/>
      <c r="N58" s="175"/>
      <c r="O58" s="175"/>
      <c r="P58" s="175"/>
      <c r="Q58" s="175">
        <f>COUNTIF(Q5:V50,"hd:")</f>
        <v>8</v>
      </c>
      <c r="R58" s="175"/>
      <c r="S58" s="175"/>
      <c r="T58" s="175"/>
      <c r="U58" s="175"/>
      <c r="V58" s="175"/>
      <c r="W58" s="175">
        <f>COUNTIF(W5:AB50,"hd:")</f>
        <v>8</v>
      </c>
      <c r="X58" s="175"/>
      <c r="Y58" s="175"/>
      <c r="Z58" s="175"/>
      <c r="AA58" s="175"/>
      <c r="AB58" s="175"/>
      <c r="AC58" s="175">
        <f>COUNTIF(AC5:AH50,"hd:")</f>
        <v>8</v>
      </c>
      <c r="AD58" s="175"/>
      <c r="AE58" s="175"/>
      <c r="AF58" s="175"/>
      <c r="AG58" s="175"/>
      <c r="AH58" s="175"/>
      <c r="AI58" s="175">
        <f>COUNTIF(AI5:AN50,"hd:")</f>
        <v>8</v>
      </c>
      <c r="AJ58" s="175"/>
      <c r="AK58" s="175"/>
      <c r="AL58" s="175"/>
      <c r="AM58" s="175"/>
      <c r="AN58" s="175"/>
      <c r="AO58" s="175">
        <f>COUNTIF(AO5:AT50,"hd:")</f>
        <v>7</v>
      </c>
      <c r="AP58" s="175"/>
      <c r="AQ58" s="175"/>
      <c r="AR58" s="175"/>
      <c r="AS58" s="175"/>
      <c r="AT58" s="175"/>
      <c r="AU58" s="175">
        <f>COUNTIF(AU5:AZ50,"hd:")</f>
        <v>7</v>
      </c>
      <c r="AV58" s="175"/>
      <c r="AW58" s="175"/>
      <c r="AX58" s="175"/>
      <c r="AY58" s="175"/>
      <c r="AZ58" s="175"/>
      <c r="BA58" s="175">
        <f>COUNTIF(BA5:BF50,"hd:")</f>
        <v>4</v>
      </c>
      <c r="BB58" s="175"/>
      <c r="BC58" s="175"/>
      <c r="BD58" s="175"/>
      <c r="BE58" s="175"/>
      <c r="BF58" s="175"/>
      <c r="BG58" s="175">
        <f>COUNTIF(BG5:BL50,"hd:")</f>
        <v>4</v>
      </c>
      <c r="BH58" s="175"/>
      <c r="BI58" s="175"/>
      <c r="BJ58" s="175"/>
      <c r="BK58" s="175"/>
      <c r="BL58" s="175"/>
      <c r="BM58" s="59"/>
      <c r="BN58" s="60" t="s">
        <v>45</v>
      </c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214">
        <f>SUM(E58:BL58)</f>
        <v>70</v>
      </c>
      <c r="CJ58" s="214"/>
      <c r="CK58" s="214"/>
      <c r="CL58" s="214"/>
      <c r="CM58" s="214"/>
    </row>
    <row r="59" spans="1:91" s="4" customFormat="1" ht="5.0999999999999996" customHeight="1" x14ac:dyDescent="0.15">
      <c r="A59" s="28"/>
      <c r="B59" s="29"/>
      <c r="C59" s="57"/>
      <c r="D59" s="58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3"/>
      <c r="BN59" s="64"/>
      <c r="BO59" s="64"/>
      <c r="BP59" s="123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</row>
    <row r="60" spans="1:91" s="4" customFormat="1" ht="12" customHeight="1" x14ac:dyDescent="0.15">
      <c r="A60" s="28"/>
      <c r="B60" s="30"/>
      <c r="C60" s="196" t="s">
        <v>46</v>
      </c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  <c r="AH60" s="196"/>
      <c r="AI60" s="196"/>
      <c r="AJ60" s="196"/>
      <c r="AK60" s="196"/>
      <c r="AL60" s="196"/>
      <c r="AM60" s="196"/>
      <c r="AN60" s="196"/>
      <c r="AO60" s="196"/>
      <c r="AP60" s="196"/>
      <c r="AQ60" s="196"/>
      <c r="AR60" s="196"/>
      <c r="AS60" s="196"/>
      <c r="AT60" s="196"/>
      <c r="AU60" s="196"/>
      <c r="AV60" s="196"/>
      <c r="AW60" s="196"/>
      <c r="AX60" s="196"/>
      <c r="AY60" s="196"/>
      <c r="AZ60" s="196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3"/>
      <c r="BN60" s="66" t="s">
        <v>47</v>
      </c>
      <c r="BO60" s="66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</row>
    <row r="61" spans="1:91" s="4" customFormat="1" ht="9" customHeight="1" x14ac:dyDescent="0.15">
      <c r="A61" s="28"/>
      <c r="B61" s="30"/>
      <c r="C61" s="124"/>
      <c r="D61" s="30"/>
      <c r="E61" s="125"/>
      <c r="F61" s="126"/>
      <c r="G61" s="125"/>
      <c r="H61" s="124"/>
      <c r="I61" s="125"/>
      <c r="J61" s="124"/>
      <c r="K61" s="125"/>
      <c r="L61" s="124"/>
      <c r="M61" s="125"/>
      <c r="N61" s="124"/>
      <c r="O61" s="125"/>
      <c r="P61" s="124"/>
      <c r="Q61" s="30"/>
      <c r="R61" s="124"/>
      <c r="S61" s="30"/>
      <c r="T61" s="124"/>
      <c r="U61" s="30"/>
      <c r="V61" s="124"/>
      <c r="W61" s="30"/>
      <c r="X61" s="124"/>
      <c r="Y61" s="30"/>
      <c r="Z61" s="124"/>
      <c r="AA61" s="30"/>
      <c r="AB61" s="124"/>
      <c r="AC61" s="30"/>
      <c r="AD61" s="124"/>
      <c r="AE61" s="30"/>
      <c r="AF61" s="124"/>
      <c r="AG61" s="30"/>
      <c r="AH61" s="124"/>
      <c r="AI61" s="30"/>
      <c r="AJ61" s="124"/>
      <c r="AK61" s="30"/>
      <c r="AL61" s="124"/>
      <c r="AM61" s="30"/>
      <c r="AN61" s="124"/>
      <c r="AO61" s="30"/>
      <c r="AP61" s="124"/>
      <c r="AQ61" s="30"/>
      <c r="AR61" s="124"/>
      <c r="AS61" s="30"/>
      <c r="AT61" s="124"/>
      <c r="AU61" s="30"/>
      <c r="AV61" s="124"/>
      <c r="AW61" s="30"/>
      <c r="AX61" s="124"/>
      <c r="AY61" s="30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</row>
    <row r="62" spans="1:91" s="4" customFormat="1" ht="9" customHeight="1" x14ac:dyDescent="0.15">
      <c r="A62" s="30"/>
      <c r="B62" s="30"/>
      <c r="C62" s="124"/>
      <c r="D62" s="30"/>
      <c r="E62" s="125"/>
      <c r="F62" s="126"/>
      <c r="G62" s="125"/>
      <c r="H62" s="124"/>
      <c r="I62" s="125"/>
      <c r="J62" s="124"/>
      <c r="K62" s="125"/>
      <c r="L62" s="124"/>
      <c r="M62" s="125"/>
      <c r="N62" s="124"/>
      <c r="O62" s="125"/>
      <c r="P62" s="124"/>
      <c r="Q62" s="30"/>
      <c r="R62" s="124"/>
      <c r="S62" s="30"/>
      <c r="T62" s="124"/>
      <c r="U62" s="30"/>
      <c r="V62" s="124"/>
      <c r="W62" s="30"/>
      <c r="X62" s="124"/>
      <c r="Y62" s="30"/>
      <c r="Z62" s="124"/>
      <c r="AA62" s="30"/>
      <c r="AB62" s="124"/>
      <c r="AC62" s="30"/>
      <c r="AD62" s="124"/>
      <c r="AE62" s="30"/>
      <c r="AF62" s="124"/>
      <c r="AG62" s="30"/>
      <c r="AH62" s="124"/>
      <c r="AI62" s="30"/>
      <c r="AJ62" s="124"/>
      <c r="AK62" s="30"/>
      <c r="AL62" s="124"/>
      <c r="AM62" s="30"/>
      <c r="AN62" s="124"/>
      <c r="AO62" s="30"/>
      <c r="AP62" s="124"/>
      <c r="AQ62" s="30"/>
      <c r="AR62" s="124"/>
      <c r="AS62" s="30"/>
      <c r="AT62" s="124"/>
      <c r="AU62" s="30"/>
      <c r="AV62" s="124"/>
      <c r="AW62" s="30"/>
      <c r="AX62" s="124"/>
      <c r="AY62" s="30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</row>
    <row r="63" spans="1:91" s="4" customFormat="1" ht="9" customHeight="1" x14ac:dyDescent="0.15">
      <c r="A63" s="30"/>
      <c r="B63" s="30"/>
      <c r="C63" s="124"/>
      <c r="D63" s="30"/>
      <c r="E63" s="125"/>
      <c r="F63" s="126"/>
      <c r="G63" s="125"/>
      <c r="H63" s="124"/>
      <c r="I63" s="125"/>
      <c r="J63" s="124"/>
      <c r="K63" s="125"/>
      <c r="L63" s="124"/>
      <c r="M63" s="125"/>
      <c r="N63" s="124"/>
      <c r="O63" s="125"/>
      <c r="P63" s="124"/>
      <c r="Q63" s="30"/>
      <c r="R63" s="124"/>
      <c r="S63" s="30"/>
      <c r="T63" s="124"/>
      <c r="U63" s="30"/>
      <c r="V63" s="124"/>
      <c r="W63" s="30"/>
      <c r="X63" s="124"/>
      <c r="Y63" s="30"/>
      <c r="Z63" s="124"/>
      <c r="AA63" s="30"/>
      <c r="AB63" s="124"/>
      <c r="AC63" s="30"/>
      <c r="AD63" s="124"/>
      <c r="AE63" s="30"/>
      <c r="AF63" s="124"/>
      <c r="AG63" s="30"/>
      <c r="AH63" s="124"/>
      <c r="AI63" s="30"/>
      <c r="AJ63" s="124"/>
      <c r="AK63" s="30"/>
      <c r="AL63" s="124"/>
      <c r="AM63" s="30"/>
      <c r="AN63" s="124"/>
      <c r="AO63" s="30"/>
      <c r="AP63" s="124"/>
      <c r="AQ63" s="30"/>
      <c r="AR63" s="124"/>
      <c r="AS63" s="30"/>
      <c r="AT63" s="124"/>
      <c r="AU63" s="30"/>
      <c r="AV63" s="124"/>
      <c r="AW63" s="30"/>
      <c r="AX63" s="124"/>
      <c r="AY63" s="30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  <c r="BM63" s="30"/>
      <c r="BN63" s="127"/>
      <c r="BO63" s="127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</row>
    <row r="64" spans="1:91" s="4" customFormat="1" ht="9" customHeight="1" x14ac:dyDescent="0.15">
      <c r="C64" s="7"/>
      <c r="E64" s="8"/>
      <c r="F64" s="9"/>
      <c r="G64" s="8"/>
      <c r="H64" s="7"/>
      <c r="I64" s="8"/>
      <c r="J64" s="7"/>
      <c r="K64" s="8"/>
      <c r="L64" s="7"/>
      <c r="M64" s="8"/>
      <c r="N64" s="7"/>
      <c r="O64" s="8"/>
      <c r="P64" s="7"/>
      <c r="Q64" s="10"/>
      <c r="R64" s="7"/>
      <c r="T64" s="11"/>
      <c r="V64" s="7"/>
      <c r="X64" s="7"/>
      <c r="Z64" s="7"/>
      <c r="AB64" s="7"/>
      <c r="AD64" s="7"/>
      <c r="AF64" s="7"/>
      <c r="AH64" s="7"/>
      <c r="AJ64" s="7"/>
      <c r="AL64" s="7"/>
      <c r="AN64" s="7"/>
      <c r="AP64" s="7"/>
      <c r="AR64" s="7"/>
      <c r="AT64" s="7"/>
      <c r="AV64" s="7"/>
      <c r="AX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</row>
    <row r="65" spans="3:64" s="4" customFormat="1" ht="9" customHeight="1" x14ac:dyDescent="0.15">
      <c r="C65" s="7"/>
      <c r="E65" s="8"/>
      <c r="F65" s="9"/>
      <c r="G65" s="8"/>
      <c r="H65" s="7"/>
      <c r="I65" s="8"/>
      <c r="J65" s="7"/>
      <c r="K65" s="8"/>
      <c r="L65" s="7"/>
      <c r="M65" s="8"/>
      <c r="N65" s="7"/>
      <c r="O65" s="8"/>
      <c r="P65" s="12"/>
      <c r="R65" s="7"/>
      <c r="T65" s="7"/>
      <c r="V65" s="7"/>
      <c r="X65" s="7"/>
      <c r="Z65" s="7"/>
      <c r="AB65" s="7"/>
      <c r="AD65" s="7"/>
      <c r="AF65" s="7"/>
      <c r="AH65" s="7"/>
      <c r="AJ65" s="7"/>
      <c r="AL65" s="7"/>
      <c r="AN65" s="7"/>
      <c r="AP65" s="7"/>
      <c r="AR65" s="7"/>
      <c r="AT65" s="7"/>
      <c r="AV65" s="7"/>
      <c r="AX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</row>
    <row r="66" spans="3:64" s="4" customFormat="1" ht="9" customHeight="1" x14ac:dyDescent="0.15">
      <c r="C66" s="7"/>
      <c r="E66" s="8"/>
      <c r="F66" s="9"/>
      <c r="G66" s="8"/>
      <c r="H66" s="7"/>
      <c r="I66" s="8"/>
      <c r="J66" s="13"/>
      <c r="K66" s="8"/>
      <c r="L66" s="7"/>
      <c r="M66" s="8"/>
      <c r="N66" s="7"/>
      <c r="O66" s="8"/>
      <c r="P66" s="7"/>
      <c r="R66" s="7"/>
      <c r="T66" s="7"/>
      <c r="V66" s="7"/>
      <c r="X66" s="7"/>
      <c r="Z66" s="7"/>
      <c r="AB66" s="7"/>
      <c r="AD66" s="7"/>
      <c r="AF66" s="7"/>
      <c r="AH66" s="7"/>
      <c r="AJ66" s="7"/>
      <c r="AL66" s="7"/>
      <c r="AN66" s="7"/>
      <c r="AP66" s="7"/>
      <c r="AR66" s="7"/>
      <c r="AT66" s="7"/>
      <c r="AV66" s="7"/>
      <c r="AX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</row>
    <row r="67" spans="3:64" s="4" customFormat="1" ht="9" customHeight="1" x14ac:dyDescent="0.2">
      <c r="C67" s="7"/>
      <c r="E67" s="8"/>
      <c r="F67" s="9"/>
      <c r="G67" s="8"/>
      <c r="H67" s="7"/>
      <c r="I67" s="8"/>
      <c r="J67" s="7"/>
      <c r="K67" s="8"/>
      <c r="L67" s="7"/>
      <c r="M67" s="8"/>
      <c r="N67" s="7"/>
      <c r="O67" s="8"/>
      <c r="P67" s="7"/>
      <c r="R67" s="7"/>
      <c r="T67" s="7"/>
      <c r="V67" s="7"/>
      <c r="X67" s="7"/>
      <c r="Z67" s="7"/>
      <c r="AB67" s="7"/>
      <c r="AD67" s="7"/>
      <c r="AF67" s="7"/>
      <c r="AH67" s="7"/>
      <c r="AJ67" s="7"/>
      <c r="AL67" s="7"/>
      <c r="AN67" s="7"/>
      <c r="AP67" s="7"/>
      <c r="AR67" s="7"/>
      <c r="AT67" s="7"/>
      <c r="AU67" s="3"/>
      <c r="AV67" s="14"/>
      <c r="AW67" s="3"/>
      <c r="AX67" s="14"/>
      <c r="AY67" s="3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</row>
    <row r="68" spans="3:64" ht="11.25" customHeight="1" x14ac:dyDescent="0.2"/>
    <row r="69" spans="3:64" ht="11.25" customHeight="1" x14ac:dyDescent="0.2"/>
    <row r="70" spans="3:64" ht="11.25" customHeight="1" x14ac:dyDescent="0.2"/>
    <row r="71" spans="3:64" ht="11.25" customHeight="1" x14ac:dyDescent="0.2"/>
    <row r="72" spans="3:64" ht="11.25" customHeight="1" x14ac:dyDescent="0.2"/>
    <row r="73" spans="3:64" ht="11.25" customHeight="1" x14ac:dyDescent="0.2"/>
    <row r="74" spans="3:64" ht="11.25" customHeight="1" x14ac:dyDescent="0.2"/>
    <row r="75" spans="3:64" ht="11.25" customHeight="1" x14ac:dyDescent="0.2"/>
    <row r="76" spans="3:64" ht="11.25" customHeight="1" x14ac:dyDescent="0.2"/>
    <row r="77" spans="3:64" ht="11.25" customHeight="1" x14ac:dyDescent="0.2"/>
    <row r="78" spans="3:64" ht="11.25" customHeight="1" x14ac:dyDescent="0.2"/>
    <row r="79" spans="3:64" ht="11.25" customHeight="1" x14ac:dyDescent="0.2"/>
    <row r="80" spans="3:64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  <row r="628" ht="11.25" customHeight="1" x14ac:dyDescent="0.2"/>
    <row r="629" ht="11.25" customHeight="1" x14ac:dyDescent="0.2"/>
    <row r="630" ht="11.25" customHeight="1" x14ac:dyDescent="0.2"/>
    <row r="631" ht="11.25" customHeight="1" x14ac:dyDescent="0.2"/>
    <row r="632" ht="11.25" customHeight="1" x14ac:dyDescent="0.2"/>
    <row r="633" ht="11.25" customHeight="1" x14ac:dyDescent="0.2"/>
    <row r="634" ht="11.25" customHeight="1" x14ac:dyDescent="0.2"/>
    <row r="635" ht="11.25" customHeight="1" x14ac:dyDescent="0.2"/>
    <row r="636" ht="11.25" customHeight="1" x14ac:dyDescent="0.2"/>
    <row r="637" ht="11.25" customHeight="1" x14ac:dyDescent="0.2"/>
    <row r="638" ht="11.25" customHeight="1" x14ac:dyDescent="0.2"/>
    <row r="639" ht="11.25" customHeight="1" x14ac:dyDescent="0.2"/>
    <row r="640" ht="11.25" customHeight="1" x14ac:dyDescent="0.2"/>
    <row r="641" ht="11.25" customHeight="1" x14ac:dyDescent="0.2"/>
    <row r="642" ht="11.25" customHeight="1" x14ac:dyDescent="0.2"/>
    <row r="643" ht="11.25" customHeight="1" x14ac:dyDescent="0.2"/>
    <row r="644" ht="11.25" customHeight="1" x14ac:dyDescent="0.2"/>
    <row r="645" ht="11.25" customHeight="1" x14ac:dyDescent="0.2"/>
    <row r="646" ht="11.25" customHeight="1" x14ac:dyDescent="0.2"/>
    <row r="647" ht="11.25" customHeight="1" x14ac:dyDescent="0.2"/>
    <row r="648" ht="11.25" customHeight="1" x14ac:dyDescent="0.2"/>
    <row r="649" ht="11.25" customHeight="1" x14ac:dyDescent="0.2"/>
    <row r="650" ht="11.25" customHeight="1" x14ac:dyDescent="0.2"/>
    <row r="651" ht="11.25" customHeight="1" x14ac:dyDescent="0.2"/>
    <row r="652" ht="11.25" customHeight="1" x14ac:dyDescent="0.2"/>
    <row r="653" ht="11.25" customHeight="1" x14ac:dyDescent="0.2"/>
    <row r="654" ht="11.25" customHeight="1" x14ac:dyDescent="0.2"/>
    <row r="655" ht="11.25" customHeight="1" x14ac:dyDescent="0.2"/>
    <row r="656" ht="11.25" customHeight="1" x14ac:dyDescent="0.2"/>
    <row r="657" ht="11.25" customHeight="1" x14ac:dyDescent="0.2"/>
    <row r="658" ht="11.25" customHeight="1" x14ac:dyDescent="0.2"/>
    <row r="659" ht="11.25" customHeight="1" x14ac:dyDescent="0.2"/>
    <row r="660" ht="11.25" customHeight="1" x14ac:dyDescent="0.2"/>
    <row r="661" ht="11.25" customHeight="1" x14ac:dyDescent="0.2"/>
    <row r="662" ht="11.25" customHeight="1" x14ac:dyDescent="0.2"/>
    <row r="663" ht="11.25" customHeight="1" x14ac:dyDescent="0.2"/>
    <row r="664" ht="11.25" customHeight="1" x14ac:dyDescent="0.2"/>
    <row r="665" ht="11.25" customHeight="1" x14ac:dyDescent="0.2"/>
    <row r="666" ht="11.25" customHeight="1" x14ac:dyDescent="0.2"/>
    <row r="667" ht="11.25" customHeight="1" x14ac:dyDescent="0.2"/>
    <row r="668" ht="11.25" customHeight="1" x14ac:dyDescent="0.2"/>
    <row r="669" ht="11.25" customHeight="1" x14ac:dyDescent="0.2"/>
    <row r="670" ht="11.25" customHeight="1" x14ac:dyDescent="0.2"/>
    <row r="671" ht="11.25" customHeight="1" x14ac:dyDescent="0.2"/>
    <row r="672" ht="11.25" customHeight="1" x14ac:dyDescent="0.2"/>
    <row r="673" ht="11.25" customHeight="1" x14ac:dyDescent="0.2"/>
    <row r="674" ht="11.25" customHeight="1" x14ac:dyDescent="0.2"/>
    <row r="675" ht="11.25" customHeight="1" x14ac:dyDescent="0.2"/>
    <row r="676" ht="11.25" customHeight="1" x14ac:dyDescent="0.2"/>
    <row r="677" ht="11.25" customHeight="1" x14ac:dyDescent="0.2"/>
    <row r="678" ht="11.25" customHeight="1" x14ac:dyDescent="0.2"/>
    <row r="679" ht="11.25" customHeight="1" x14ac:dyDescent="0.2"/>
    <row r="680" ht="11.25" customHeight="1" x14ac:dyDescent="0.2"/>
    <row r="681" ht="11.25" customHeight="1" x14ac:dyDescent="0.2"/>
    <row r="682" ht="11.25" customHeight="1" x14ac:dyDescent="0.2"/>
    <row r="683" ht="11.25" customHeight="1" x14ac:dyDescent="0.2"/>
    <row r="684" ht="11.25" customHeight="1" x14ac:dyDescent="0.2"/>
    <row r="685" ht="11.25" customHeight="1" x14ac:dyDescent="0.2"/>
    <row r="686" ht="11.25" customHeight="1" x14ac:dyDescent="0.2"/>
    <row r="687" ht="11.25" customHeight="1" x14ac:dyDescent="0.2"/>
    <row r="688" ht="11.25" customHeight="1" x14ac:dyDescent="0.2"/>
    <row r="689" ht="11.25" customHeight="1" x14ac:dyDescent="0.2"/>
    <row r="690" ht="11.25" customHeight="1" x14ac:dyDescent="0.2"/>
    <row r="691" ht="11.25" customHeight="1" x14ac:dyDescent="0.2"/>
    <row r="692" ht="11.25" customHeight="1" x14ac:dyDescent="0.2"/>
    <row r="693" ht="11.25" customHeight="1" x14ac:dyDescent="0.2"/>
    <row r="694" ht="11.25" customHeight="1" x14ac:dyDescent="0.2"/>
    <row r="695" ht="11.25" customHeight="1" x14ac:dyDescent="0.2"/>
    <row r="696" ht="11.25" customHeight="1" x14ac:dyDescent="0.2"/>
    <row r="697" ht="11.25" customHeight="1" x14ac:dyDescent="0.2"/>
    <row r="698" ht="11.25" customHeight="1" x14ac:dyDescent="0.2"/>
    <row r="699" ht="11.25" customHeight="1" x14ac:dyDescent="0.2"/>
    <row r="700" ht="11.25" customHeight="1" x14ac:dyDescent="0.2"/>
    <row r="701" ht="11.25" customHeight="1" x14ac:dyDescent="0.2"/>
    <row r="702" ht="11.25" customHeight="1" x14ac:dyDescent="0.2"/>
    <row r="703" ht="11.25" customHeight="1" x14ac:dyDescent="0.2"/>
    <row r="704" ht="11.25" customHeight="1" x14ac:dyDescent="0.2"/>
    <row r="705" ht="11.25" customHeight="1" x14ac:dyDescent="0.2"/>
    <row r="706" ht="11.25" customHeight="1" x14ac:dyDescent="0.2"/>
    <row r="707" ht="11.25" customHeight="1" x14ac:dyDescent="0.2"/>
    <row r="708" ht="11.25" customHeight="1" x14ac:dyDescent="0.2"/>
    <row r="709" ht="11.25" customHeight="1" x14ac:dyDescent="0.2"/>
    <row r="710" ht="11.25" customHeight="1" x14ac:dyDescent="0.2"/>
    <row r="711" ht="11.25" customHeight="1" x14ac:dyDescent="0.2"/>
    <row r="712" ht="11.25" customHeight="1" x14ac:dyDescent="0.2"/>
    <row r="713" ht="11.25" customHeight="1" x14ac:dyDescent="0.2"/>
    <row r="714" ht="11.25" customHeight="1" x14ac:dyDescent="0.2"/>
    <row r="715" ht="11.25" customHeight="1" x14ac:dyDescent="0.2"/>
    <row r="716" ht="11.25" customHeight="1" x14ac:dyDescent="0.2"/>
    <row r="717" ht="11.25" customHeight="1" x14ac:dyDescent="0.2"/>
    <row r="718" ht="11.25" customHeight="1" x14ac:dyDescent="0.2"/>
    <row r="719" ht="11.25" customHeight="1" x14ac:dyDescent="0.2"/>
    <row r="720" ht="11.25" customHeight="1" x14ac:dyDescent="0.2"/>
    <row r="721" ht="11.25" customHeight="1" x14ac:dyDescent="0.2"/>
    <row r="722" ht="11.25" customHeight="1" x14ac:dyDescent="0.2"/>
    <row r="723" ht="11.25" customHeight="1" x14ac:dyDescent="0.2"/>
    <row r="724" ht="11.25" customHeight="1" x14ac:dyDescent="0.2"/>
    <row r="725" ht="11.25" customHeight="1" x14ac:dyDescent="0.2"/>
    <row r="726" ht="11.25" customHeight="1" x14ac:dyDescent="0.2"/>
    <row r="727" ht="11.25" customHeight="1" x14ac:dyDescent="0.2"/>
    <row r="728" ht="11.25" customHeight="1" x14ac:dyDescent="0.2"/>
    <row r="729" ht="11.25" customHeight="1" x14ac:dyDescent="0.2"/>
    <row r="730" ht="11.25" customHeight="1" x14ac:dyDescent="0.2"/>
    <row r="731" ht="11.25" customHeight="1" x14ac:dyDescent="0.2"/>
    <row r="732" ht="11.25" customHeight="1" x14ac:dyDescent="0.2"/>
    <row r="733" ht="11.25" customHeight="1" x14ac:dyDescent="0.2"/>
    <row r="734" ht="11.25" customHeight="1" x14ac:dyDescent="0.2"/>
    <row r="735" ht="11.25" customHeight="1" x14ac:dyDescent="0.2"/>
    <row r="736" ht="11.25" customHeight="1" x14ac:dyDescent="0.2"/>
    <row r="737" ht="11.25" customHeight="1" x14ac:dyDescent="0.2"/>
    <row r="738" ht="11.25" customHeight="1" x14ac:dyDescent="0.2"/>
    <row r="739" ht="11.25" customHeight="1" x14ac:dyDescent="0.2"/>
    <row r="740" ht="11.25" customHeight="1" x14ac:dyDescent="0.2"/>
    <row r="741" ht="11.25" customHeight="1" x14ac:dyDescent="0.2"/>
    <row r="742" ht="11.25" customHeight="1" x14ac:dyDescent="0.2"/>
    <row r="743" ht="11.25" customHeight="1" x14ac:dyDescent="0.2"/>
    <row r="744" ht="11.25" customHeight="1" x14ac:dyDescent="0.2"/>
    <row r="745" ht="11.25" customHeight="1" x14ac:dyDescent="0.2"/>
    <row r="746" ht="11.25" customHeight="1" x14ac:dyDescent="0.2"/>
    <row r="747" ht="11.25" customHeight="1" x14ac:dyDescent="0.2"/>
    <row r="748" ht="11.25" customHeight="1" x14ac:dyDescent="0.2"/>
    <row r="749" ht="11.25" customHeight="1" x14ac:dyDescent="0.2"/>
    <row r="750" ht="11.25" customHeight="1" x14ac:dyDescent="0.2"/>
    <row r="751" ht="11.25" customHeight="1" x14ac:dyDescent="0.2"/>
    <row r="752" ht="11.25" customHeight="1" x14ac:dyDescent="0.2"/>
    <row r="753" ht="11.25" customHeight="1" x14ac:dyDescent="0.2"/>
    <row r="754" ht="11.25" customHeight="1" x14ac:dyDescent="0.2"/>
    <row r="755" ht="11.25" customHeight="1" x14ac:dyDescent="0.2"/>
    <row r="756" ht="11.25" customHeight="1" x14ac:dyDescent="0.2"/>
    <row r="757" ht="11.25" customHeight="1" x14ac:dyDescent="0.2"/>
    <row r="758" ht="11.25" customHeight="1" x14ac:dyDescent="0.2"/>
    <row r="759" ht="11.25" customHeight="1" x14ac:dyDescent="0.2"/>
    <row r="760" ht="11.25" customHeight="1" x14ac:dyDescent="0.2"/>
    <row r="761" ht="11.25" customHeight="1" x14ac:dyDescent="0.2"/>
    <row r="762" ht="11.25" customHeight="1" x14ac:dyDescent="0.2"/>
    <row r="763" ht="11.25" customHeight="1" x14ac:dyDescent="0.2"/>
    <row r="764" ht="11.25" customHeight="1" x14ac:dyDescent="0.2"/>
    <row r="765" ht="11.25" customHeight="1" x14ac:dyDescent="0.2"/>
    <row r="766" ht="11.25" customHeight="1" x14ac:dyDescent="0.2"/>
    <row r="767" ht="11.25" customHeight="1" x14ac:dyDescent="0.2"/>
    <row r="768" ht="11.25" customHeight="1" x14ac:dyDescent="0.2"/>
    <row r="769" ht="11.25" customHeight="1" x14ac:dyDescent="0.2"/>
    <row r="770" ht="11.25" customHeight="1" x14ac:dyDescent="0.2"/>
    <row r="771" ht="11.25" customHeight="1" x14ac:dyDescent="0.2"/>
    <row r="772" ht="11.25" customHeight="1" x14ac:dyDescent="0.2"/>
    <row r="773" ht="11.25" customHeight="1" x14ac:dyDescent="0.2"/>
    <row r="774" ht="11.25" customHeight="1" x14ac:dyDescent="0.2"/>
    <row r="775" ht="11.25" customHeight="1" x14ac:dyDescent="0.2"/>
    <row r="776" ht="11.25" customHeight="1" x14ac:dyDescent="0.2"/>
    <row r="777" ht="11.25" customHeight="1" x14ac:dyDescent="0.2"/>
    <row r="778" ht="11.25" customHeight="1" x14ac:dyDescent="0.2"/>
    <row r="779" ht="11.25" customHeight="1" x14ac:dyDescent="0.2"/>
    <row r="780" ht="11.25" customHeight="1" x14ac:dyDescent="0.2"/>
    <row r="781" ht="11.25" customHeight="1" x14ac:dyDescent="0.2"/>
    <row r="782" ht="11.25" customHeight="1" x14ac:dyDescent="0.2"/>
    <row r="783" ht="11.25" customHeight="1" x14ac:dyDescent="0.2"/>
    <row r="784" ht="11.25" customHeight="1" x14ac:dyDescent="0.2"/>
    <row r="785" ht="11.25" customHeight="1" x14ac:dyDescent="0.2"/>
    <row r="786" ht="11.25" customHeight="1" x14ac:dyDescent="0.2"/>
    <row r="787" ht="11.25" customHeight="1" x14ac:dyDescent="0.2"/>
    <row r="788" ht="11.25" customHeight="1" x14ac:dyDescent="0.2"/>
    <row r="789" ht="11.25" customHeight="1" x14ac:dyDescent="0.2"/>
    <row r="790" ht="11.25" customHeight="1" x14ac:dyDescent="0.2"/>
    <row r="791" ht="11.25" customHeight="1" x14ac:dyDescent="0.2"/>
    <row r="792" ht="11.25" customHeight="1" x14ac:dyDescent="0.2"/>
    <row r="793" ht="11.25" customHeight="1" x14ac:dyDescent="0.2"/>
    <row r="794" ht="11.25" customHeight="1" x14ac:dyDescent="0.2"/>
    <row r="795" ht="11.25" customHeight="1" x14ac:dyDescent="0.2"/>
    <row r="796" ht="11.25" customHeight="1" x14ac:dyDescent="0.2"/>
    <row r="797" ht="11.25" customHeight="1" x14ac:dyDescent="0.2"/>
    <row r="798" ht="11.25" customHeight="1" x14ac:dyDescent="0.2"/>
    <row r="799" ht="11.25" customHeight="1" x14ac:dyDescent="0.2"/>
    <row r="800" ht="11.25" customHeight="1" x14ac:dyDescent="0.2"/>
    <row r="801" ht="11.25" customHeight="1" x14ac:dyDescent="0.2"/>
    <row r="802" ht="11.25" customHeight="1" x14ac:dyDescent="0.2"/>
    <row r="803" ht="11.25" customHeight="1" x14ac:dyDescent="0.2"/>
    <row r="804" ht="11.25" customHeight="1" x14ac:dyDescent="0.2"/>
    <row r="805" ht="11.25" customHeight="1" x14ac:dyDescent="0.2"/>
    <row r="806" ht="11.25" customHeight="1" x14ac:dyDescent="0.2"/>
    <row r="807" ht="11.25" customHeight="1" x14ac:dyDescent="0.2"/>
    <row r="808" ht="11.25" customHeight="1" x14ac:dyDescent="0.2"/>
    <row r="809" ht="11.25" customHeight="1" x14ac:dyDescent="0.2"/>
    <row r="810" ht="11.25" customHeight="1" x14ac:dyDescent="0.2"/>
    <row r="811" ht="11.25" customHeight="1" x14ac:dyDescent="0.2"/>
    <row r="812" ht="11.25" customHeight="1" x14ac:dyDescent="0.2"/>
    <row r="813" ht="11.25" customHeight="1" x14ac:dyDescent="0.2"/>
    <row r="814" ht="11.25" customHeight="1" x14ac:dyDescent="0.2"/>
    <row r="815" ht="11.25" customHeight="1" x14ac:dyDescent="0.2"/>
    <row r="816" ht="11.25" customHeight="1" x14ac:dyDescent="0.2"/>
    <row r="817" ht="11.25" customHeight="1" x14ac:dyDescent="0.2"/>
    <row r="818" ht="11.25" customHeight="1" x14ac:dyDescent="0.2"/>
    <row r="819" ht="11.25" customHeight="1" x14ac:dyDescent="0.2"/>
    <row r="820" ht="11.25" customHeight="1" x14ac:dyDescent="0.2"/>
    <row r="821" ht="11.25" customHeight="1" x14ac:dyDescent="0.2"/>
    <row r="822" ht="11.25" customHeight="1" x14ac:dyDescent="0.2"/>
    <row r="823" ht="11.25" customHeight="1" x14ac:dyDescent="0.2"/>
    <row r="824" ht="11.25" customHeight="1" x14ac:dyDescent="0.2"/>
    <row r="825" ht="11.25" customHeight="1" x14ac:dyDescent="0.2"/>
    <row r="826" ht="11.25" customHeight="1" x14ac:dyDescent="0.2"/>
    <row r="827" ht="11.25" customHeight="1" x14ac:dyDescent="0.2"/>
    <row r="828" ht="11.25" customHeight="1" x14ac:dyDescent="0.2"/>
    <row r="829" ht="11.25" customHeight="1" x14ac:dyDescent="0.2"/>
    <row r="830" ht="11.25" customHeight="1" x14ac:dyDescent="0.2"/>
    <row r="831" ht="11.25" customHeight="1" x14ac:dyDescent="0.2"/>
    <row r="832" ht="11.25" customHeight="1" x14ac:dyDescent="0.2"/>
    <row r="833" ht="11.25" customHeight="1" x14ac:dyDescent="0.2"/>
    <row r="834" ht="11.25" customHeight="1" x14ac:dyDescent="0.2"/>
    <row r="835" ht="11.25" customHeight="1" x14ac:dyDescent="0.2"/>
    <row r="836" ht="11.25" customHeight="1" x14ac:dyDescent="0.2"/>
    <row r="837" ht="11.25" customHeight="1" x14ac:dyDescent="0.2"/>
    <row r="838" ht="11.25" customHeight="1" x14ac:dyDescent="0.2"/>
    <row r="839" ht="11.25" customHeight="1" x14ac:dyDescent="0.2"/>
    <row r="840" ht="11.25" customHeight="1" x14ac:dyDescent="0.2"/>
    <row r="841" ht="11.25" customHeight="1" x14ac:dyDescent="0.2"/>
    <row r="842" ht="11.25" customHeight="1" x14ac:dyDescent="0.2"/>
    <row r="843" ht="11.25" customHeight="1" x14ac:dyDescent="0.2"/>
    <row r="844" ht="11.25" customHeight="1" x14ac:dyDescent="0.2"/>
    <row r="845" ht="11.25" customHeight="1" x14ac:dyDescent="0.2"/>
    <row r="846" ht="11.25" customHeight="1" x14ac:dyDescent="0.2"/>
    <row r="847" ht="11.25" customHeight="1" x14ac:dyDescent="0.2"/>
    <row r="848" ht="11.25" customHeight="1" x14ac:dyDescent="0.2"/>
    <row r="849" ht="11.25" customHeight="1" x14ac:dyDescent="0.2"/>
    <row r="850" ht="11.25" customHeight="1" x14ac:dyDescent="0.2"/>
    <row r="851" ht="11.25" customHeight="1" x14ac:dyDescent="0.2"/>
    <row r="852" ht="11.25" customHeight="1" x14ac:dyDescent="0.2"/>
    <row r="853" ht="11.25" customHeight="1" x14ac:dyDescent="0.2"/>
    <row r="854" ht="11.25" customHeight="1" x14ac:dyDescent="0.2"/>
    <row r="855" ht="11.25" customHeight="1" x14ac:dyDescent="0.2"/>
    <row r="856" ht="11.25" customHeight="1" x14ac:dyDescent="0.2"/>
    <row r="857" ht="11.25" customHeight="1" x14ac:dyDescent="0.2"/>
    <row r="858" ht="11.25" customHeight="1" x14ac:dyDescent="0.2"/>
    <row r="859" ht="11.25" customHeight="1" x14ac:dyDescent="0.2"/>
    <row r="860" ht="11.25" customHeight="1" x14ac:dyDescent="0.2"/>
    <row r="861" ht="11.25" customHeight="1" x14ac:dyDescent="0.2"/>
    <row r="862" ht="11.25" customHeight="1" x14ac:dyDescent="0.2"/>
    <row r="863" ht="11.25" customHeight="1" x14ac:dyDescent="0.2"/>
    <row r="864" ht="11.25" customHeight="1" x14ac:dyDescent="0.2"/>
    <row r="865" ht="11.25" customHeight="1" x14ac:dyDescent="0.2"/>
    <row r="866" ht="11.25" customHeight="1" x14ac:dyDescent="0.2"/>
    <row r="867" ht="11.25" customHeight="1" x14ac:dyDescent="0.2"/>
    <row r="868" ht="11.25" customHeight="1" x14ac:dyDescent="0.2"/>
    <row r="869" ht="11.25" customHeight="1" x14ac:dyDescent="0.2"/>
    <row r="870" ht="11.25" customHeight="1" x14ac:dyDescent="0.2"/>
    <row r="871" ht="11.25" customHeight="1" x14ac:dyDescent="0.2"/>
    <row r="872" ht="11.25" customHeight="1" x14ac:dyDescent="0.2"/>
    <row r="873" ht="11.25" customHeight="1" x14ac:dyDescent="0.2"/>
    <row r="874" ht="11.25" customHeight="1" x14ac:dyDescent="0.2"/>
    <row r="875" ht="11.25" customHeight="1" x14ac:dyDescent="0.2"/>
    <row r="876" ht="11.25" customHeight="1" x14ac:dyDescent="0.2"/>
    <row r="877" ht="11.25" customHeight="1" x14ac:dyDescent="0.2"/>
    <row r="878" ht="11.25" customHeight="1" x14ac:dyDescent="0.2"/>
    <row r="879" ht="11.25" customHeight="1" x14ac:dyDescent="0.2"/>
    <row r="880" ht="11.25" customHeight="1" x14ac:dyDescent="0.2"/>
    <row r="881" ht="11.25" customHeight="1" x14ac:dyDescent="0.2"/>
    <row r="882" ht="11.25" customHeight="1" x14ac:dyDescent="0.2"/>
    <row r="883" ht="11.25" customHeight="1" x14ac:dyDescent="0.2"/>
    <row r="884" ht="11.25" customHeight="1" x14ac:dyDescent="0.2"/>
    <row r="885" ht="11.25" customHeight="1" x14ac:dyDescent="0.2"/>
    <row r="886" ht="11.25" customHeight="1" x14ac:dyDescent="0.2"/>
    <row r="887" ht="11.25" customHeight="1" x14ac:dyDescent="0.2"/>
    <row r="888" ht="11.25" customHeight="1" x14ac:dyDescent="0.2"/>
    <row r="889" ht="11.25" customHeight="1" x14ac:dyDescent="0.2"/>
    <row r="890" ht="11.25" customHeight="1" x14ac:dyDescent="0.2"/>
    <row r="891" ht="11.25" customHeight="1" x14ac:dyDescent="0.2"/>
    <row r="892" ht="11.25" customHeight="1" x14ac:dyDescent="0.2"/>
    <row r="893" ht="11.25" customHeight="1" x14ac:dyDescent="0.2"/>
    <row r="894" ht="11.25" customHeight="1" x14ac:dyDescent="0.2"/>
    <row r="895" ht="11.25" customHeight="1" x14ac:dyDescent="0.2"/>
    <row r="896" ht="11.25" customHeight="1" x14ac:dyDescent="0.2"/>
    <row r="897" ht="11.25" customHeight="1" x14ac:dyDescent="0.2"/>
    <row r="898" ht="11.25" customHeight="1" x14ac:dyDescent="0.2"/>
    <row r="899" ht="11.25" customHeight="1" x14ac:dyDescent="0.2"/>
    <row r="900" ht="11.25" customHeight="1" x14ac:dyDescent="0.2"/>
    <row r="901" ht="11.25" customHeight="1" x14ac:dyDescent="0.2"/>
    <row r="902" ht="11.25" customHeight="1" x14ac:dyDescent="0.2"/>
    <row r="903" ht="11.25" customHeight="1" x14ac:dyDescent="0.2"/>
    <row r="904" ht="11.25" customHeight="1" x14ac:dyDescent="0.2"/>
    <row r="905" ht="11.25" customHeight="1" x14ac:dyDescent="0.2"/>
    <row r="906" ht="11.25" customHeight="1" x14ac:dyDescent="0.2"/>
    <row r="907" ht="11.25" customHeight="1" x14ac:dyDescent="0.2"/>
    <row r="908" ht="11.25" customHeight="1" x14ac:dyDescent="0.2"/>
    <row r="909" ht="11.25" customHeight="1" x14ac:dyDescent="0.2"/>
    <row r="910" ht="11.25" customHeight="1" x14ac:dyDescent="0.2"/>
    <row r="911" ht="11.25" customHeight="1" x14ac:dyDescent="0.2"/>
    <row r="912" ht="11.25" customHeight="1" x14ac:dyDescent="0.2"/>
    <row r="913" ht="11.25" customHeight="1" x14ac:dyDescent="0.2"/>
    <row r="914" ht="11.25" customHeight="1" x14ac:dyDescent="0.2"/>
    <row r="915" ht="11.25" customHeight="1" x14ac:dyDescent="0.2"/>
    <row r="916" ht="11.25" customHeight="1" x14ac:dyDescent="0.2"/>
    <row r="917" ht="11.25" customHeight="1" x14ac:dyDescent="0.2"/>
    <row r="918" ht="11.25" customHeight="1" x14ac:dyDescent="0.2"/>
    <row r="919" ht="11.25" customHeight="1" x14ac:dyDescent="0.2"/>
    <row r="920" ht="11.25" customHeight="1" x14ac:dyDescent="0.2"/>
    <row r="921" ht="11.25" customHeight="1" x14ac:dyDescent="0.2"/>
    <row r="922" ht="11.25" customHeight="1" x14ac:dyDescent="0.2"/>
    <row r="923" ht="11.25" customHeight="1" x14ac:dyDescent="0.2"/>
    <row r="924" ht="11.25" customHeight="1" x14ac:dyDescent="0.2"/>
    <row r="925" ht="11.25" customHeight="1" x14ac:dyDescent="0.2"/>
    <row r="926" ht="11.25" customHeight="1" x14ac:dyDescent="0.2"/>
    <row r="927" ht="11.25" customHeight="1" x14ac:dyDescent="0.2"/>
    <row r="928" ht="11.25" customHeight="1" x14ac:dyDescent="0.2"/>
    <row r="929" ht="11.25" customHeight="1" x14ac:dyDescent="0.2"/>
    <row r="930" ht="11.25" customHeight="1" x14ac:dyDescent="0.2"/>
    <row r="931" ht="11.25" customHeight="1" x14ac:dyDescent="0.2"/>
    <row r="932" ht="11.25" customHeight="1" x14ac:dyDescent="0.2"/>
    <row r="933" ht="11.25" customHeight="1" x14ac:dyDescent="0.2"/>
    <row r="934" ht="11.25" customHeight="1" x14ac:dyDescent="0.2"/>
    <row r="935" ht="11.25" customHeight="1" x14ac:dyDescent="0.2"/>
    <row r="936" ht="11.25" customHeight="1" x14ac:dyDescent="0.2"/>
    <row r="937" ht="11.25" customHeight="1" x14ac:dyDescent="0.2"/>
    <row r="938" ht="11.25" customHeight="1" x14ac:dyDescent="0.2"/>
    <row r="939" ht="11.25" customHeight="1" x14ac:dyDescent="0.2"/>
    <row r="940" ht="11.25" customHeight="1" x14ac:dyDescent="0.2"/>
    <row r="941" ht="11.25" customHeight="1" x14ac:dyDescent="0.2"/>
    <row r="942" ht="11.25" customHeight="1" x14ac:dyDescent="0.2"/>
    <row r="943" ht="11.25" customHeight="1" x14ac:dyDescent="0.2"/>
    <row r="944" ht="11.25" customHeight="1" x14ac:dyDescent="0.2"/>
    <row r="945" ht="11.25" customHeight="1" x14ac:dyDescent="0.2"/>
    <row r="946" ht="11.25" customHeight="1" x14ac:dyDescent="0.2"/>
    <row r="947" ht="11.25" customHeight="1" x14ac:dyDescent="0.2"/>
    <row r="948" ht="11.25" customHeight="1" x14ac:dyDescent="0.2"/>
    <row r="949" ht="11.25" customHeight="1" x14ac:dyDescent="0.2"/>
    <row r="950" ht="11.25" customHeight="1" x14ac:dyDescent="0.2"/>
    <row r="951" ht="11.25" customHeight="1" x14ac:dyDescent="0.2"/>
    <row r="952" ht="11.25" customHeight="1" x14ac:dyDescent="0.2"/>
    <row r="953" ht="11.25" customHeight="1" x14ac:dyDescent="0.2"/>
    <row r="954" ht="11.25" customHeight="1" x14ac:dyDescent="0.2"/>
    <row r="955" ht="11.25" customHeight="1" x14ac:dyDescent="0.2"/>
    <row r="956" ht="11.25" customHeight="1" x14ac:dyDescent="0.2"/>
    <row r="957" ht="11.25" customHeight="1" x14ac:dyDescent="0.2"/>
    <row r="958" ht="11.25" customHeight="1" x14ac:dyDescent="0.2"/>
    <row r="959" ht="11.25" customHeight="1" x14ac:dyDescent="0.2"/>
    <row r="960" ht="11.25" customHeight="1" x14ac:dyDescent="0.2"/>
    <row r="961" ht="11.25" customHeight="1" x14ac:dyDescent="0.2"/>
    <row r="962" ht="11.25" customHeight="1" x14ac:dyDescent="0.2"/>
    <row r="963" ht="11.25" customHeight="1" x14ac:dyDescent="0.2"/>
    <row r="964" ht="11.25" customHeight="1" x14ac:dyDescent="0.2"/>
    <row r="965" ht="11.25" customHeight="1" x14ac:dyDescent="0.2"/>
    <row r="966" ht="11.25" customHeight="1" x14ac:dyDescent="0.2"/>
    <row r="967" ht="11.25" customHeight="1" x14ac:dyDescent="0.2"/>
    <row r="968" ht="11.25" customHeight="1" x14ac:dyDescent="0.2"/>
    <row r="969" ht="11.25" customHeight="1" x14ac:dyDescent="0.2"/>
    <row r="970" ht="11.25" customHeight="1" x14ac:dyDescent="0.2"/>
    <row r="971" ht="11.25" customHeight="1" x14ac:dyDescent="0.2"/>
    <row r="972" ht="11.25" customHeight="1" x14ac:dyDescent="0.2"/>
    <row r="973" ht="11.25" customHeight="1" x14ac:dyDescent="0.2"/>
    <row r="974" ht="11.25" customHeight="1" x14ac:dyDescent="0.2"/>
    <row r="975" ht="11.25" customHeight="1" x14ac:dyDescent="0.2"/>
    <row r="976" ht="11.25" customHeight="1" x14ac:dyDescent="0.2"/>
    <row r="977" ht="11.25" customHeight="1" x14ac:dyDescent="0.2"/>
    <row r="978" ht="11.25" customHeight="1" x14ac:dyDescent="0.2"/>
    <row r="979" ht="11.25" customHeight="1" x14ac:dyDescent="0.2"/>
    <row r="980" ht="11.25" customHeight="1" x14ac:dyDescent="0.2"/>
    <row r="981" ht="11.25" customHeight="1" x14ac:dyDescent="0.2"/>
    <row r="982" ht="11.25" customHeight="1" x14ac:dyDescent="0.2"/>
    <row r="983" ht="11.25" customHeight="1" x14ac:dyDescent="0.2"/>
    <row r="984" ht="11.25" customHeight="1" x14ac:dyDescent="0.2"/>
    <row r="985" ht="11.25" customHeight="1" x14ac:dyDescent="0.2"/>
    <row r="986" ht="11.25" customHeight="1" x14ac:dyDescent="0.2"/>
    <row r="987" ht="11.25" customHeight="1" x14ac:dyDescent="0.2"/>
    <row r="988" ht="11.25" customHeight="1" x14ac:dyDescent="0.2"/>
    <row r="989" ht="11.25" customHeight="1" x14ac:dyDescent="0.2"/>
    <row r="990" ht="11.25" customHeight="1" x14ac:dyDescent="0.2"/>
    <row r="991" ht="11.25" customHeight="1" x14ac:dyDescent="0.2"/>
    <row r="992" ht="11.25" customHeight="1" x14ac:dyDescent="0.2"/>
    <row r="993" ht="11.25" customHeight="1" x14ac:dyDescent="0.2"/>
    <row r="994" ht="11.25" customHeight="1" x14ac:dyDescent="0.2"/>
    <row r="995" ht="11.25" customHeight="1" x14ac:dyDescent="0.2"/>
    <row r="996" ht="11.25" customHeight="1" x14ac:dyDescent="0.2"/>
    <row r="997" ht="11.25" customHeight="1" x14ac:dyDescent="0.2"/>
    <row r="998" ht="11.25" customHeight="1" x14ac:dyDescent="0.2"/>
    <row r="999" ht="11.25" customHeight="1" x14ac:dyDescent="0.2"/>
    <row r="1000" ht="11.25" customHeight="1" x14ac:dyDescent="0.2"/>
    <row r="1001" ht="11.25" customHeight="1" x14ac:dyDescent="0.2"/>
    <row r="1002" ht="11.25" customHeight="1" x14ac:dyDescent="0.2"/>
    <row r="1003" ht="11.25" customHeight="1" x14ac:dyDescent="0.2"/>
    <row r="1004" ht="11.25" customHeight="1" x14ac:dyDescent="0.2"/>
    <row r="1005" ht="11.25" customHeight="1" x14ac:dyDescent="0.2"/>
    <row r="1006" ht="11.25" customHeight="1" x14ac:dyDescent="0.2"/>
    <row r="1007" ht="11.25" customHeight="1" x14ac:dyDescent="0.2"/>
    <row r="1008" ht="11.25" customHeight="1" x14ac:dyDescent="0.2"/>
    <row r="1009" ht="11.25" customHeight="1" x14ac:dyDescent="0.2"/>
    <row r="1010" ht="11.25" customHeight="1" x14ac:dyDescent="0.2"/>
    <row r="1011" ht="11.25" customHeight="1" x14ac:dyDescent="0.2"/>
    <row r="1012" ht="11.25" customHeight="1" x14ac:dyDescent="0.2"/>
    <row r="1013" ht="11.25" customHeight="1" x14ac:dyDescent="0.2"/>
    <row r="1014" ht="11.25" customHeight="1" x14ac:dyDescent="0.2"/>
    <row r="1015" ht="11.25" customHeight="1" x14ac:dyDescent="0.2"/>
    <row r="1016" ht="11.25" customHeight="1" x14ac:dyDescent="0.2"/>
    <row r="1017" ht="11.25" customHeight="1" x14ac:dyDescent="0.2"/>
    <row r="1018" ht="11.25" customHeight="1" x14ac:dyDescent="0.2"/>
    <row r="1019" ht="11.25" customHeight="1" x14ac:dyDescent="0.2"/>
    <row r="1020" ht="11.25" customHeight="1" x14ac:dyDescent="0.2"/>
    <row r="1021" ht="11.25" customHeight="1" x14ac:dyDescent="0.2"/>
    <row r="1022" ht="11.25" customHeight="1" x14ac:dyDescent="0.2"/>
    <row r="1023" ht="11.25" customHeight="1" x14ac:dyDescent="0.2"/>
    <row r="1024" ht="11.25" customHeight="1" x14ac:dyDescent="0.2"/>
    <row r="1025" ht="11.25" customHeight="1" x14ac:dyDescent="0.2"/>
    <row r="1026" ht="11.25" customHeight="1" x14ac:dyDescent="0.2"/>
    <row r="1027" ht="11.25" customHeight="1" x14ac:dyDescent="0.2"/>
    <row r="1028" ht="11.25" customHeight="1" x14ac:dyDescent="0.2"/>
    <row r="1029" ht="11.25" customHeight="1" x14ac:dyDescent="0.2"/>
    <row r="1030" ht="11.25" customHeight="1" x14ac:dyDescent="0.2"/>
    <row r="1031" ht="11.25" customHeight="1" x14ac:dyDescent="0.2"/>
    <row r="1032" ht="11.25" customHeight="1" x14ac:dyDescent="0.2"/>
    <row r="1033" ht="11.25" customHeight="1" x14ac:dyDescent="0.2"/>
    <row r="1034" ht="11.25" customHeight="1" x14ac:dyDescent="0.2"/>
    <row r="1035" ht="11.25" customHeight="1" x14ac:dyDescent="0.2"/>
    <row r="1036" ht="11.25" customHeight="1" x14ac:dyDescent="0.2"/>
    <row r="1037" ht="11.25" customHeight="1" x14ac:dyDescent="0.2"/>
    <row r="1038" ht="11.25" customHeight="1" x14ac:dyDescent="0.2"/>
    <row r="1039" ht="11.25" customHeight="1" x14ac:dyDescent="0.2"/>
    <row r="1040" ht="11.25" customHeight="1" x14ac:dyDescent="0.2"/>
    <row r="1041" ht="11.25" customHeight="1" x14ac:dyDescent="0.2"/>
    <row r="1042" ht="11.25" customHeight="1" x14ac:dyDescent="0.2"/>
    <row r="1043" ht="11.25" customHeight="1" x14ac:dyDescent="0.2"/>
    <row r="1044" ht="11.25" customHeight="1" x14ac:dyDescent="0.2"/>
    <row r="1045" ht="11.25" customHeight="1" x14ac:dyDescent="0.2"/>
    <row r="1046" ht="11.25" customHeight="1" x14ac:dyDescent="0.2"/>
    <row r="1047" ht="11.25" customHeight="1" x14ac:dyDescent="0.2"/>
    <row r="1048" ht="11.25" customHeight="1" x14ac:dyDescent="0.2"/>
    <row r="1049" ht="11.25" customHeight="1" x14ac:dyDescent="0.2"/>
    <row r="1050" ht="11.25" customHeight="1" x14ac:dyDescent="0.2"/>
    <row r="1051" ht="11.25" customHeight="1" x14ac:dyDescent="0.2"/>
    <row r="1052" ht="11.25" customHeight="1" x14ac:dyDescent="0.2"/>
    <row r="1053" ht="11.25" customHeight="1" x14ac:dyDescent="0.2"/>
    <row r="1054" ht="11.25" customHeight="1" x14ac:dyDescent="0.2"/>
    <row r="1055" ht="11.25" customHeight="1" x14ac:dyDescent="0.2"/>
    <row r="1056" ht="11.25" customHeight="1" x14ac:dyDescent="0.2"/>
    <row r="1057" ht="11.25" customHeight="1" x14ac:dyDescent="0.2"/>
    <row r="1058" ht="11.25" customHeight="1" x14ac:dyDescent="0.2"/>
    <row r="1059" ht="11.25" customHeight="1" x14ac:dyDescent="0.2"/>
    <row r="1060" ht="11.25" customHeight="1" x14ac:dyDescent="0.2"/>
    <row r="1061" ht="11.25" customHeight="1" x14ac:dyDescent="0.2"/>
    <row r="1062" ht="11.25" customHeight="1" x14ac:dyDescent="0.2"/>
    <row r="1063" ht="11.25" customHeight="1" x14ac:dyDescent="0.2"/>
    <row r="1064" ht="11.25" customHeight="1" x14ac:dyDescent="0.2"/>
    <row r="1065" ht="11.25" customHeight="1" x14ac:dyDescent="0.2"/>
    <row r="1066" ht="11.25" customHeight="1" x14ac:dyDescent="0.2"/>
    <row r="1067" ht="11.25" customHeight="1" x14ac:dyDescent="0.2"/>
    <row r="1068" ht="11.25" customHeight="1" x14ac:dyDescent="0.2"/>
    <row r="1069" ht="11.25" customHeight="1" x14ac:dyDescent="0.2"/>
    <row r="1070" ht="11.25" customHeight="1" x14ac:dyDescent="0.2"/>
    <row r="1071" ht="11.25" customHeight="1" x14ac:dyDescent="0.2"/>
    <row r="1072" ht="11.25" customHeight="1" x14ac:dyDescent="0.2"/>
    <row r="1073" ht="11.25" customHeight="1" x14ac:dyDescent="0.2"/>
    <row r="1074" ht="11.25" customHeight="1" x14ac:dyDescent="0.2"/>
    <row r="1075" ht="11.25" customHeight="1" x14ac:dyDescent="0.2"/>
    <row r="1076" ht="11.25" customHeight="1" x14ac:dyDescent="0.2"/>
    <row r="1077" ht="11.25" customHeight="1" x14ac:dyDescent="0.2"/>
    <row r="1078" ht="11.25" customHeight="1" x14ac:dyDescent="0.2"/>
    <row r="1079" ht="11.25" customHeight="1" x14ac:dyDescent="0.2"/>
    <row r="1080" ht="11.25" customHeight="1" x14ac:dyDescent="0.2"/>
    <row r="1081" ht="11.25" customHeight="1" x14ac:dyDescent="0.2"/>
    <row r="1082" ht="11.25" customHeight="1" x14ac:dyDescent="0.2"/>
    <row r="1083" ht="11.25" customHeight="1" x14ac:dyDescent="0.2"/>
    <row r="1084" ht="11.25" customHeight="1" x14ac:dyDescent="0.2"/>
    <row r="1085" ht="11.25" customHeight="1" x14ac:dyDescent="0.2"/>
    <row r="1086" ht="11.25" customHeight="1" x14ac:dyDescent="0.2"/>
    <row r="1087" ht="11.25" customHeight="1" x14ac:dyDescent="0.2"/>
    <row r="1088" ht="11.25" customHeight="1" x14ac:dyDescent="0.2"/>
    <row r="1089" ht="11.25" customHeight="1" x14ac:dyDescent="0.2"/>
    <row r="1090" ht="11.25" customHeight="1" x14ac:dyDescent="0.2"/>
    <row r="1091" ht="11.25" customHeight="1" x14ac:dyDescent="0.2"/>
    <row r="1092" ht="11.25" customHeight="1" x14ac:dyDescent="0.2"/>
    <row r="1093" ht="11.25" customHeight="1" x14ac:dyDescent="0.2"/>
    <row r="1094" ht="11.25" customHeight="1" x14ac:dyDescent="0.2"/>
    <row r="1095" ht="11.25" customHeight="1" x14ac:dyDescent="0.2"/>
    <row r="1096" ht="11.25" customHeight="1" x14ac:dyDescent="0.2"/>
    <row r="1097" ht="11.25" customHeight="1" x14ac:dyDescent="0.2"/>
    <row r="1098" ht="11.25" customHeight="1" x14ac:dyDescent="0.2"/>
    <row r="1099" ht="11.25" customHeight="1" x14ac:dyDescent="0.2"/>
    <row r="1100" ht="11.25" customHeight="1" x14ac:dyDescent="0.2"/>
    <row r="1101" ht="11.25" customHeight="1" x14ac:dyDescent="0.2"/>
    <row r="1102" ht="11.25" customHeight="1" x14ac:dyDescent="0.2"/>
    <row r="1103" ht="11.25" customHeight="1" x14ac:dyDescent="0.2"/>
    <row r="1104" ht="11.25" customHeight="1" x14ac:dyDescent="0.2"/>
    <row r="1105" ht="11.25" customHeight="1" x14ac:dyDescent="0.2"/>
    <row r="1106" ht="11.25" customHeight="1" x14ac:dyDescent="0.2"/>
    <row r="1107" ht="11.25" customHeight="1" x14ac:dyDescent="0.2"/>
    <row r="1108" ht="11.25" customHeight="1" x14ac:dyDescent="0.2"/>
    <row r="1109" ht="11.25" customHeight="1" x14ac:dyDescent="0.2"/>
    <row r="1110" ht="11.25" customHeight="1" x14ac:dyDescent="0.2"/>
    <row r="1111" ht="11.25" customHeight="1" x14ac:dyDescent="0.2"/>
    <row r="1112" ht="11.25" customHeight="1" x14ac:dyDescent="0.2"/>
    <row r="1113" ht="11.25" customHeight="1" x14ac:dyDescent="0.2"/>
    <row r="1114" ht="11.25" customHeight="1" x14ac:dyDescent="0.2"/>
    <row r="1115" ht="11.25" customHeight="1" x14ac:dyDescent="0.2"/>
    <row r="1116" ht="11.25" customHeight="1" x14ac:dyDescent="0.2"/>
    <row r="1117" ht="11.25" customHeight="1" x14ac:dyDescent="0.2"/>
    <row r="1118" ht="11.25" customHeight="1" x14ac:dyDescent="0.2"/>
    <row r="1119" ht="11.25" customHeight="1" x14ac:dyDescent="0.2"/>
    <row r="1120" ht="11.25" customHeight="1" x14ac:dyDescent="0.2"/>
    <row r="1121" ht="11.25" customHeight="1" x14ac:dyDescent="0.2"/>
    <row r="1122" ht="11.25" customHeight="1" x14ac:dyDescent="0.2"/>
    <row r="1123" ht="11.25" customHeight="1" x14ac:dyDescent="0.2"/>
    <row r="1124" ht="11.25" customHeight="1" x14ac:dyDescent="0.2"/>
    <row r="1125" ht="11.25" customHeight="1" x14ac:dyDescent="0.2"/>
    <row r="1126" ht="11.25" customHeight="1" x14ac:dyDescent="0.2"/>
    <row r="1127" ht="11.25" customHeight="1" x14ac:dyDescent="0.2"/>
    <row r="1128" ht="11.25" customHeight="1" x14ac:dyDescent="0.2"/>
    <row r="1129" ht="11.25" customHeight="1" x14ac:dyDescent="0.2"/>
    <row r="1130" ht="11.25" customHeight="1" x14ac:dyDescent="0.2"/>
    <row r="1131" ht="11.25" customHeight="1" x14ac:dyDescent="0.2"/>
    <row r="1132" ht="11.25" customHeight="1" x14ac:dyDescent="0.2"/>
    <row r="1133" ht="11.25" customHeight="1" x14ac:dyDescent="0.2"/>
    <row r="1134" ht="11.25" customHeight="1" x14ac:dyDescent="0.2"/>
    <row r="1135" ht="11.25" customHeight="1" x14ac:dyDescent="0.2"/>
    <row r="1136" ht="11.25" customHeight="1" x14ac:dyDescent="0.2"/>
    <row r="1137" ht="11.25" customHeight="1" x14ac:dyDescent="0.2"/>
    <row r="1138" ht="11.25" customHeight="1" x14ac:dyDescent="0.2"/>
    <row r="1139" ht="11.25" customHeight="1" x14ac:dyDescent="0.2"/>
    <row r="1140" ht="11.25" customHeight="1" x14ac:dyDescent="0.2"/>
    <row r="1141" ht="11.25" customHeight="1" x14ac:dyDescent="0.2"/>
    <row r="1142" ht="11.25" customHeight="1" x14ac:dyDescent="0.2"/>
    <row r="1143" ht="11.25" customHeight="1" x14ac:dyDescent="0.2"/>
    <row r="1144" ht="11.25" customHeight="1" x14ac:dyDescent="0.2"/>
    <row r="1145" ht="11.25" customHeight="1" x14ac:dyDescent="0.2"/>
    <row r="1146" ht="11.25" customHeight="1" x14ac:dyDescent="0.2"/>
    <row r="1147" ht="11.25" customHeight="1" x14ac:dyDescent="0.2"/>
    <row r="1148" ht="11.25" customHeight="1" x14ac:dyDescent="0.2"/>
    <row r="1149" ht="11.25" customHeight="1" x14ac:dyDescent="0.2"/>
    <row r="1150" ht="11.25" customHeight="1" x14ac:dyDescent="0.2"/>
    <row r="1151" ht="11.25" customHeight="1" x14ac:dyDescent="0.2"/>
    <row r="1152" ht="11.25" customHeight="1" x14ac:dyDescent="0.2"/>
    <row r="1153" ht="11.25" customHeight="1" x14ac:dyDescent="0.2"/>
    <row r="1154" ht="11.25" customHeight="1" x14ac:dyDescent="0.2"/>
    <row r="1155" ht="11.25" customHeight="1" x14ac:dyDescent="0.2"/>
    <row r="1156" ht="11.25" customHeight="1" x14ac:dyDescent="0.2"/>
    <row r="1157" ht="11.25" customHeight="1" x14ac:dyDescent="0.2"/>
    <row r="1158" ht="11.25" customHeight="1" x14ac:dyDescent="0.2"/>
    <row r="1159" ht="11.25" customHeight="1" x14ac:dyDescent="0.2"/>
    <row r="1160" ht="11.25" customHeight="1" x14ac:dyDescent="0.2"/>
    <row r="1161" ht="11.25" customHeight="1" x14ac:dyDescent="0.2"/>
    <row r="1162" ht="11.25" customHeight="1" x14ac:dyDescent="0.2"/>
    <row r="1163" ht="11.25" customHeight="1" x14ac:dyDescent="0.2"/>
    <row r="1164" ht="11.25" customHeight="1" x14ac:dyDescent="0.2"/>
    <row r="1165" ht="11.25" customHeight="1" x14ac:dyDescent="0.2"/>
    <row r="1166" ht="11.25" customHeight="1" x14ac:dyDescent="0.2"/>
    <row r="1167" ht="11.25" customHeight="1" x14ac:dyDescent="0.2"/>
    <row r="1168" ht="11.25" customHeight="1" x14ac:dyDescent="0.2"/>
    <row r="1169" ht="11.25" customHeight="1" x14ac:dyDescent="0.2"/>
    <row r="1170" ht="11.25" customHeight="1" x14ac:dyDescent="0.2"/>
    <row r="1171" ht="11.25" customHeight="1" x14ac:dyDescent="0.2"/>
    <row r="1172" ht="11.25" customHeight="1" x14ac:dyDescent="0.2"/>
    <row r="1173" ht="11.25" customHeight="1" x14ac:dyDescent="0.2"/>
    <row r="1174" ht="11.25" customHeight="1" x14ac:dyDescent="0.2"/>
    <row r="1175" ht="11.25" customHeight="1" x14ac:dyDescent="0.2"/>
    <row r="1176" ht="11.25" customHeight="1" x14ac:dyDescent="0.2"/>
    <row r="1177" ht="11.25" customHeight="1" x14ac:dyDescent="0.2"/>
    <row r="1178" ht="11.25" customHeight="1" x14ac:dyDescent="0.2"/>
    <row r="1179" ht="11.25" customHeight="1" x14ac:dyDescent="0.2"/>
    <row r="1180" ht="11.25" customHeight="1" x14ac:dyDescent="0.2"/>
    <row r="1181" ht="11.25" customHeight="1" x14ac:dyDescent="0.2"/>
    <row r="1182" ht="11.25" customHeight="1" x14ac:dyDescent="0.2"/>
    <row r="1183" ht="11.25" customHeight="1" x14ac:dyDescent="0.2"/>
    <row r="1184" ht="11.25" customHeight="1" x14ac:dyDescent="0.2"/>
    <row r="1185" ht="11.25" customHeight="1" x14ac:dyDescent="0.2"/>
    <row r="1186" ht="11.25" customHeight="1" x14ac:dyDescent="0.2"/>
    <row r="1187" ht="11.25" customHeight="1" x14ac:dyDescent="0.2"/>
    <row r="1188" ht="11.25" customHeight="1" x14ac:dyDescent="0.2"/>
    <row r="1189" ht="11.25" customHeight="1" x14ac:dyDescent="0.2"/>
    <row r="1190" ht="11.25" customHeight="1" x14ac:dyDescent="0.2"/>
    <row r="1191" ht="11.25" customHeight="1" x14ac:dyDescent="0.2"/>
    <row r="1192" ht="11.25" customHeight="1" x14ac:dyDescent="0.2"/>
    <row r="1193" ht="11.25" customHeight="1" x14ac:dyDescent="0.2"/>
    <row r="1194" ht="11.25" customHeight="1" x14ac:dyDescent="0.2"/>
    <row r="1195" ht="11.25" customHeight="1" x14ac:dyDescent="0.2"/>
    <row r="1196" ht="11.25" customHeight="1" x14ac:dyDescent="0.2"/>
    <row r="1197" ht="11.25" customHeight="1" x14ac:dyDescent="0.2"/>
    <row r="1198" ht="11.25" customHeight="1" x14ac:dyDescent="0.2"/>
    <row r="1199" ht="11.25" customHeight="1" x14ac:dyDescent="0.2"/>
    <row r="1200" ht="11.25" customHeight="1" x14ac:dyDescent="0.2"/>
    <row r="1201" ht="11.25" customHeight="1" x14ac:dyDescent="0.2"/>
    <row r="1202" ht="11.25" customHeight="1" x14ac:dyDescent="0.2"/>
    <row r="1203" ht="11.25" customHeight="1" x14ac:dyDescent="0.2"/>
    <row r="1204" ht="11.25" customHeight="1" x14ac:dyDescent="0.2"/>
    <row r="1205" ht="11.25" customHeight="1" x14ac:dyDescent="0.2"/>
    <row r="1206" ht="11.25" customHeight="1" x14ac:dyDescent="0.2"/>
    <row r="1207" ht="11.25" customHeight="1" x14ac:dyDescent="0.2"/>
    <row r="1208" ht="11.25" customHeight="1" x14ac:dyDescent="0.2"/>
    <row r="1209" ht="11.25" customHeight="1" x14ac:dyDescent="0.2"/>
    <row r="1210" ht="11.25" customHeight="1" x14ac:dyDescent="0.2"/>
    <row r="1211" ht="11.25" customHeight="1" x14ac:dyDescent="0.2"/>
    <row r="1212" ht="11.25" customHeight="1" x14ac:dyDescent="0.2"/>
    <row r="1213" ht="11.25" customHeight="1" x14ac:dyDescent="0.2"/>
    <row r="1214" ht="11.25" customHeight="1" x14ac:dyDescent="0.2"/>
    <row r="1215" ht="11.25" customHeight="1" x14ac:dyDescent="0.2"/>
    <row r="1216" ht="11.25" customHeight="1" x14ac:dyDescent="0.2"/>
    <row r="1217" ht="11.25" customHeight="1" x14ac:dyDescent="0.2"/>
    <row r="1218" ht="11.25" customHeight="1" x14ac:dyDescent="0.2"/>
    <row r="1219" ht="11.25" customHeight="1" x14ac:dyDescent="0.2"/>
    <row r="1220" ht="11.25" customHeight="1" x14ac:dyDescent="0.2"/>
    <row r="1221" ht="11.25" customHeight="1" x14ac:dyDescent="0.2"/>
    <row r="1222" ht="11.25" customHeight="1" x14ac:dyDescent="0.2"/>
    <row r="1223" ht="11.25" customHeight="1" x14ac:dyDescent="0.2"/>
    <row r="1224" ht="11.25" customHeight="1" x14ac:dyDescent="0.2"/>
    <row r="1225" ht="11.25" customHeight="1" x14ac:dyDescent="0.2"/>
    <row r="1226" ht="11.25" customHeight="1" x14ac:dyDescent="0.2"/>
    <row r="1227" ht="11.25" customHeight="1" x14ac:dyDescent="0.2"/>
    <row r="1228" ht="11.25" customHeight="1" x14ac:dyDescent="0.2"/>
    <row r="1229" ht="11.25" customHeight="1" x14ac:dyDescent="0.2"/>
    <row r="1230" ht="11.25" customHeight="1" x14ac:dyDescent="0.2"/>
    <row r="1231" ht="11.25" customHeight="1" x14ac:dyDescent="0.2"/>
    <row r="1232" ht="11.25" customHeight="1" x14ac:dyDescent="0.2"/>
    <row r="1233" ht="11.25" customHeight="1" x14ac:dyDescent="0.2"/>
    <row r="1234" ht="11.25" customHeight="1" x14ac:dyDescent="0.2"/>
    <row r="1235" ht="11.25" customHeight="1" x14ac:dyDescent="0.2"/>
    <row r="1236" ht="11.25" customHeight="1" x14ac:dyDescent="0.2"/>
    <row r="1237" ht="11.25" customHeight="1" x14ac:dyDescent="0.2"/>
    <row r="1238" ht="11.25" customHeight="1" x14ac:dyDescent="0.2"/>
    <row r="1239" ht="11.25" customHeight="1" x14ac:dyDescent="0.2"/>
    <row r="1240" ht="11.25" customHeight="1" x14ac:dyDescent="0.2"/>
    <row r="1241" ht="11.25" customHeight="1" x14ac:dyDescent="0.2"/>
    <row r="1242" ht="11.25" customHeight="1" x14ac:dyDescent="0.2"/>
    <row r="1243" ht="11.25" customHeight="1" x14ac:dyDescent="0.2"/>
    <row r="1244" ht="11.25" customHeight="1" x14ac:dyDescent="0.2"/>
    <row r="1245" ht="11.25" customHeight="1" x14ac:dyDescent="0.2"/>
    <row r="1246" ht="11.25" customHeight="1" x14ac:dyDescent="0.2"/>
    <row r="1247" ht="11.25" customHeight="1" x14ac:dyDescent="0.2"/>
    <row r="1248" ht="11.25" customHeight="1" x14ac:dyDescent="0.2"/>
    <row r="1249" ht="11.25" customHeight="1" x14ac:dyDescent="0.2"/>
    <row r="1250" ht="11.25" customHeight="1" x14ac:dyDescent="0.2"/>
    <row r="1251" ht="11.25" customHeight="1" x14ac:dyDescent="0.2"/>
    <row r="1252" ht="11.25" customHeight="1" x14ac:dyDescent="0.2"/>
    <row r="1253" ht="11.25" customHeight="1" x14ac:dyDescent="0.2"/>
    <row r="1254" ht="11.25" customHeight="1" x14ac:dyDescent="0.2"/>
    <row r="1255" ht="11.25" customHeight="1" x14ac:dyDescent="0.2"/>
    <row r="1256" ht="11.25" customHeight="1" x14ac:dyDescent="0.2"/>
    <row r="1257" ht="11.25" customHeight="1" x14ac:dyDescent="0.2"/>
    <row r="1258" ht="11.25" customHeight="1" x14ac:dyDescent="0.2"/>
    <row r="1259" ht="11.25" customHeight="1" x14ac:dyDescent="0.2"/>
    <row r="1260" ht="11.25" customHeight="1" x14ac:dyDescent="0.2"/>
    <row r="1261" ht="11.25" customHeight="1" x14ac:dyDescent="0.2"/>
    <row r="1262" ht="11.25" customHeight="1" x14ac:dyDescent="0.2"/>
    <row r="1263" ht="11.25" customHeight="1" x14ac:dyDescent="0.2"/>
    <row r="1264" ht="11.25" customHeight="1" x14ac:dyDescent="0.2"/>
    <row r="1265" ht="11.25" customHeight="1" x14ac:dyDescent="0.2"/>
    <row r="1266" ht="11.25" customHeight="1" x14ac:dyDescent="0.2"/>
    <row r="1267" ht="11.25" customHeight="1" x14ac:dyDescent="0.2"/>
    <row r="1268" ht="11.25" customHeight="1" x14ac:dyDescent="0.2"/>
    <row r="1269" ht="11.25" customHeight="1" x14ac:dyDescent="0.2"/>
    <row r="1270" ht="11.25" customHeight="1" x14ac:dyDescent="0.2"/>
    <row r="1271" ht="11.25" customHeight="1" x14ac:dyDescent="0.2"/>
    <row r="1272" ht="11.25" customHeight="1" x14ac:dyDescent="0.2"/>
    <row r="1273" ht="11.25" customHeight="1" x14ac:dyDescent="0.2"/>
    <row r="1274" ht="11.25" customHeight="1" x14ac:dyDescent="0.2"/>
    <row r="1275" ht="11.25" customHeight="1" x14ac:dyDescent="0.2"/>
    <row r="1276" ht="11.25" customHeight="1" x14ac:dyDescent="0.2"/>
    <row r="1277" ht="11.25" customHeight="1" x14ac:dyDescent="0.2"/>
    <row r="1278" ht="11.25" customHeight="1" x14ac:dyDescent="0.2"/>
    <row r="1279" ht="11.25" customHeight="1" x14ac:dyDescent="0.2"/>
    <row r="1280" ht="11.25" customHeight="1" x14ac:dyDescent="0.2"/>
    <row r="1281" ht="11.25" customHeight="1" x14ac:dyDescent="0.2"/>
    <row r="1282" ht="11.25" customHeight="1" x14ac:dyDescent="0.2"/>
    <row r="1283" ht="11.25" customHeight="1" x14ac:dyDescent="0.2"/>
    <row r="1284" ht="11.25" customHeight="1" x14ac:dyDescent="0.2"/>
    <row r="1285" ht="11.25" customHeight="1" x14ac:dyDescent="0.2"/>
    <row r="1286" ht="11.25" customHeight="1" x14ac:dyDescent="0.2"/>
    <row r="1287" ht="11.25" customHeight="1" x14ac:dyDescent="0.2"/>
    <row r="1288" ht="11.25" customHeight="1" x14ac:dyDescent="0.2"/>
    <row r="1289" ht="11.25" customHeight="1" x14ac:dyDescent="0.2"/>
    <row r="1290" ht="11.25" customHeight="1" x14ac:dyDescent="0.2"/>
    <row r="1291" ht="11.25" customHeight="1" x14ac:dyDescent="0.2"/>
    <row r="1292" ht="11.25" customHeight="1" x14ac:dyDescent="0.2"/>
    <row r="1293" ht="11.25" customHeight="1" x14ac:dyDescent="0.2"/>
    <row r="1294" ht="11.25" customHeight="1" x14ac:dyDescent="0.2"/>
    <row r="1295" ht="11.25" customHeight="1" x14ac:dyDescent="0.2"/>
    <row r="1296" ht="11.25" customHeight="1" x14ac:dyDescent="0.2"/>
    <row r="1297" ht="11.25" customHeight="1" x14ac:dyDescent="0.2"/>
    <row r="1298" ht="11.25" customHeight="1" x14ac:dyDescent="0.2"/>
    <row r="1299" ht="11.25" customHeight="1" x14ac:dyDescent="0.2"/>
    <row r="1300" ht="11.25" customHeight="1" x14ac:dyDescent="0.2"/>
    <row r="1301" ht="11.25" customHeight="1" x14ac:dyDescent="0.2"/>
    <row r="1302" ht="11.25" customHeight="1" x14ac:dyDescent="0.2"/>
    <row r="1303" ht="11.25" customHeight="1" x14ac:dyDescent="0.2"/>
    <row r="1304" ht="11.25" customHeight="1" x14ac:dyDescent="0.2"/>
    <row r="1305" ht="11.25" customHeight="1" x14ac:dyDescent="0.2"/>
    <row r="1306" ht="11.25" customHeight="1" x14ac:dyDescent="0.2"/>
    <row r="1307" ht="11.25" customHeight="1" x14ac:dyDescent="0.2"/>
    <row r="1308" ht="11.25" customHeight="1" x14ac:dyDescent="0.2"/>
    <row r="1309" ht="11.25" customHeight="1" x14ac:dyDescent="0.2"/>
    <row r="1310" ht="11.25" customHeight="1" x14ac:dyDescent="0.2"/>
    <row r="1311" ht="11.25" customHeight="1" x14ac:dyDescent="0.2"/>
    <row r="1312" ht="11.25" customHeight="1" x14ac:dyDescent="0.2"/>
    <row r="1313" ht="11.25" customHeight="1" x14ac:dyDescent="0.2"/>
  </sheetData>
  <mergeCells count="166">
    <mergeCell ref="CI57:CM57"/>
    <mergeCell ref="CI58:CM58"/>
    <mergeCell ref="CB25:CG25"/>
    <mergeCell ref="CB44:CG44"/>
    <mergeCell ref="CB27:CG27"/>
    <mergeCell ref="CB34:CG34"/>
    <mergeCell ref="BP13:BU13"/>
    <mergeCell ref="BV13:CA13"/>
    <mergeCell ref="CB13:CG13"/>
    <mergeCell ref="BV22:CA22"/>
    <mergeCell ref="BV34:CA34"/>
    <mergeCell ref="BV31:CA31"/>
    <mergeCell ref="BP34:BU34"/>
    <mergeCell ref="BP44:BU44"/>
    <mergeCell ref="BV41:CA41"/>
    <mergeCell ref="BV44:CA44"/>
    <mergeCell ref="CB46:CG47"/>
    <mergeCell ref="CB36:CG37"/>
    <mergeCell ref="CI53:CM53"/>
    <mergeCell ref="CI54:CM54"/>
    <mergeCell ref="CI55:CM55"/>
    <mergeCell ref="CI56:CM56"/>
    <mergeCell ref="AU13:AZ13"/>
    <mergeCell ref="BM10:BM28"/>
    <mergeCell ref="BP25:BU25"/>
    <mergeCell ref="BV25:CA25"/>
    <mergeCell ref="AI19:AN19"/>
    <mergeCell ref="AU10:AZ10"/>
    <mergeCell ref="AO13:AT13"/>
    <mergeCell ref="AI10:AN10"/>
    <mergeCell ref="AO10:AT10"/>
    <mergeCell ref="BG19:BL19"/>
    <mergeCell ref="AC37:AH37"/>
    <mergeCell ref="BA19:BF19"/>
    <mergeCell ref="AC31:AH31"/>
    <mergeCell ref="AI31:AN31"/>
    <mergeCell ref="AI34:AN34"/>
    <mergeCell ref="AI37:AN37"/>
    <mergeCell ref="AO19:AT19"/>
    <mergeCell ref="AO22:AT22"/>
    <mergeCell ref="AU19:AZ19"/>
    <mergeCell ref="AO27:AT27"/>
    <mergeCell ref="AC34:AH34"/>
    <mergeCell ref="AU22:AZ22"/>
    <mergeCell ref="BA22:BF22"/>
    <mergeCell ref="AI27:AN27"/>
    <mergeCell ref="AI22:AN22"/>
    <mergeCell ref="C60:AZ60"/>
    <mergeCell ref="C55:C56"/>
    <mergeCell ref="E55:J56"/>
    <mergeCell ref="K55:P56"/>
    <mergeCell ref="Q55:V56"/>
    <mergeCell ref="W55:AB56"/>
    <mergeCell ref="AC55:AH56"/>
    <mergeCell ref="AI55:AN56"/>
    <mergeCell ref="E58:J58"/>
    <mergeCell ref="K58:P58"/>
    <mergeCell ref="Q58:V58"/>
    <mergeCell ref="W58:AB58"/>
    <mergeCell ref="AC58:AH58"/>
    <mergeCell ref="AI58:AN58"/>
    <mergeCell ref="AO58:AT58"/>
    <mergeCell ref="E57:J57"/>
    <mergeCell ref="K57:P57"/>
    <mergeCell ref="K34:P34"/>
    <mergeCell ref="E10:J10"/>
    <mergeCell ref="Q13:V13"/>
    <mergeCell ref="E19:J19"/>
    <mergeCell ref="AC19:AH19"/>
    <mergeCell ref="C25:C29"/>
    <mergeCell ref="E25:J25"/>
    <mergeCell ref="K25:P25"/>
    <mergeCell ref="E27:J27"/>
    <mergeCell ref="K27:P27"/>
    <mergeCell ref="Q27:V27"/>
    <mergeCell ref="W27:AB27"/>
    <mergeCell ref="AC27:AH27"/>
    <mergeCell ref="AC10:AH10"/>
    <mergeCell ref="C16:C17"/>
    <mergeCell ref="C19:C20"/>
    <mergeCell ref="C22:C23"/>
    <mergeCell ref="AC22:AH22"/>
    <mergeCell ref="A1:BN1"/>
    <mergeCell ref="E3:J3"/>
    <mergeCell ref="K3:P3"/>
    <mergeCell ref="Q3:V3"/>
    <mergeCell ref="W3:AB3"/>
    <mergeCell ref="AC3:AH3"/>
    <mergeCell ref="AI3:AN3"/>
    <mergeCell ref="AO3:AT3"/>
    <mergeCell ref="BN6:BN9"/>
    <mergeCell ref="AU3:AZ3"/>
    <mergeCell ref="C5:C8"/>
    <mergeCell ref="E5:J5"/>
    <mergeCell ref="K5:P5"/>
    <mergeCell ref="Q7:V7"/>
    <mergeCell ref="W7:AB7"/>
    <mergeCell ref="W5:AB5"/>
    <mergeCell ref="AO5:AT5"/>
    <mergeCell ref="BA3:BF3"/>
    <mergeCell ref="BG3:BL3"/>
    <mergeCell ref="Q5:V5"/>
    <mergeCell ref="AC5:AH5"/>
    <mergeCell ref="AI5:AN5"/>
    <mergeCell ref="AU5:AZ5"/>
    <mergeCell ref="BA58:BF58"/>
    <mergeCell ref="AC53:AH54"/>
    <mergeCell ref="AI53:AN54"/>
    <mergeCell ref="AO53:AT54"/>
    <mergeCell ref="AU53:AZ54"/>
    <mergeCell ref="AO55:AT56"/>
    <mergeCell ref="AU55:AZ56"/>
    <mergeCell ref="D52:BN52"/>
    <mergeCell ref="BA53:BF54"/>
    <mergeCell ref="BA55:BF56"/>
    <mergeCell ref="E53:J54"/>
    <mergeCell ref="K53:P54"/>
    <mergeCell ref="Q53:V54"/>
    <mergeCell ref="W53:AB54"/>
    <mergeCell ref="BG53:BL54"/>
    <mergeCell ref="BG58:BL58"/>
    <mergeCell ref="Q57:V57"/>
    <mergeCell ref="W57:AB57"/>
    <mergeCell ref="AC57:AH57"/>
    <mergeCell ref="AU58:AZ58"/>
    <mergeCell ref="BG55:BL56"/>
    <mergeCell ref="BG57:BL57"/>
    <mergeCell ref="C47:C50"/>
    <mergeCell ref="AI57:AN57"/>
    <mergeCell ref="AO57:AT57"/>
    <mergeCell ref="AU57:AZ57"/>
    <mergeCell ref="BA57:BF57"/>
    <mergeCell ref="BA41:BF41"/>
    <mergeCell ref="BG44:BL44"/>
    <mergeCell ref="AU41:AZ41"/>
    <mergeCell ref="AO41:AT41"/>
    <mergeCell ref="AU47:AZ47"/>
    <mergeCell ref="BG49:BL49"/>
    <mergeCell ref="BG47:BL47"/>
    <mergeCell ref="C53:C54"/>
    <mergeCell ref="C41:C42"/>
    <mergeCell ref="BA47:BF47"/>
    <mergeCell ref="A10:A50"/>
    <mergeCell ref="C44:C45"/>
    <mergeCell ref="K19:P19"/>
    <mergeCell ref="K31:P31"/>
    <mergeCell ref="Q19:V19"/>
    <mergeCell ref="Q34:V34"/>
    <mergeCell ref="C31:C32"/>
    <mergeCell ref="W37:AB37"/>
    <mergeCell ref="C10:C11"/>
    <mergeCell ref="C34:C35"/>
    <mergeCell ref="W31:AB31"/>
    <mergeCell ref="K16:P16"/>
    <mergeCell ref="E34:J34"/>
    <mergeCell ref="Q16:V16"/>
    <mergeCell ref="W16:AB16"/>
    <mergeCell ref="W19:AB19"/>
    <mergeCell ref="W13:AN14"/>
    <mergeCell ref="K10:AB11"/>
    <mergeCell ref="E13:J13"/>
    <mergeCell ref="K13:P13"/>
    <mergeCell ref="W34:AB34"/>
    <mergeCell ref="E16:J16"/>
    <mergeCell ref="Q31:V31"/>
    <mergeCell ref="C37:C38"/>
  </mergeCells>
  <printOptions horizontalCentered="1" verticalCentered="1"/>
  <pageMargins left="0.25" right="0.25" top="0.75" bottom="0.75" header="0.3" footer="0.3"/>
  <pageSetup paperSize="17" scale="6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8A487CD6F32749A69C3894E50A341E" ma:contentTypeVersion="11" ma:contentTypeDescription="Create a new document." ma:contentTypeScope="" ma:versionID="fbbfc9f736800f14ffaa1ec25eb4805a">
  <xsd:schema xmlns:xsd="http://www.w3.org/2001/XMLSchema" xmlns:xs="http://www.w3.org/2001/XMLSchema" xmlns:p="http://schemas.microsoft.com/office/2006/metadata/properties" xmlns:ns2="3458b5a0-89a0-44b5-9a1f-99f082f9d326" xmlns:ns3="ba033775-7029-49fb-8815-7ae4a728466f" targetNamespace="http://schemas.microsoft.com/office/2006/metadata/properties" ma:root="true" ma:fieldsID="b1eb9a84be2aa7e871c6c74fe34561e7" ns2:_="" ns3:_="">
    <xsd:import namespace="3458b5a0-89a0-44b5-9a1f-99f082f9d326"/>
    <xsd:import namespace="ba033775-7029-49fb-8815-7ae4a72846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58b5a0-89a0-44b5-9a1f-99f082f9d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33775-7029-49fb-8815-7ae4a72846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7EB3C2-CB0E-464A-89EA-69B4855C95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80C3A43-7BEE-42D4-AA4B-356CA5A7DB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6A6AA8-E2AF-40E2-B113-DB6F51CCA3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58b5a0-89a0-44b5-9a1f-99f082f9d326"/>
    <ds:schemaRef ds:uri="ba033775-7029-49fb-8815-7ae4a72846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MAPA CURRICULAR 2022</vt:lpstr>
      <vt:lpstr>'MAPA CURRICULAR 2022'!Área_de_impresión</vt:lpstr>
    </vt:vector>
  </TitlesOfParts>
  <Manager/>
  <Company>Universidad La Salle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Gomez</dc:creator>
  <cp:keywords/>
  <dc:description/>
  <cp:lastModifiedBy>Ana Margarita Arias</cp:lastModifiedBy>
  <cp:revision/>
  <dcterms:created xsi:type="dcterms:W3CDTF">2000-08-03T21:16:42Z</dcterms:created>
  <dcterms:modified xsi:type="dcterms:W3CDTF">2023-04-27T00:56:13Z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0x0101004C8A487CD6F32749A69C3894E50A341E</vt:lpwstr>
  </property>
</Properties>
</file>